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intrahqdata\Desktop$\basant.elgamal\Desktop\"/>
    </mc:Choice>
  </mc:AlternateContent>
  <xr:revisionPtr revIDLastSave="0" documentId="8_{211C0E3C-4D1A-4A3C-B3E7-C7E6B59DEC96}" xr6:coauthVersionLast="36" xr6:coauthVersionMax="36" xr10:uidLastSave="{00000000-0000-0000-0000-000000000000}"/>
  <bookViews>
    <workbookView xWindow="0" yWindow="0" windowWidth="21600" windowHeight="9525" tabRatio="528" firstSheet="9" activeTab="15" xr2:uid="{00000000-000D-0000-FFFF-FFFF00000000}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8" r:id="rId7"/>
    <sheet name="2016" sheetId="9" r:id="rId8"/>
    <sheet name="2017" sheetId="10" r:id="rId9"/>
    <sheet name="2018" sheetId="11" r:id="rId10"/>
    <sheet name="2019" sheetId="12" r:id="rId11"/>
    <sheet name="2020" sheetId="13" r:id="rId12"/>
    <sheet name="2021" sheetId="14" r:id="rId13"/>
    <sheet name="2022" sheetId="15" r:id="rId14"/>
    <sheet name="2023" sheetId="16" r:id="rId15"/>
    <sheet name="2024" sheetId="17" r:id="rId16"/>
    <sheet name="Annual Growth Percent" sheetId="7" r:id="rId17"/>
  </sheets>
  <calcPr calcId="191029"/>
</workbook>
</file>

<file path=xl/calcChain.xml><?xml version="1.0" encoding="utf-8"?>
<calcChain xmlns="http://schemas.openxmlformats.org/spreadsheetml/2006/main">
  <c r="B15" i="17" l="1"/>
  <c r="C15" i="17" l="1"/>
  <c r="D3" i="16" l="1"/>
  <c r="D3" i="15"/>
  <c r="E3" i="16" l="1"/>
  <c r="E3" i="12"/>
  <c r="D3" i="12"/>
  <c r="E5" i="17" l="1"/>
  <c r="E6" i="17"/>
  <c r="E7" i="17"/>
  <c r="E8" i="17"/>
  <c r="E9" i="17"/>
  <c r="E10" i="17"/>
  <c r="E11" i="17"/>
  <c r="E12" i="17"/>
  <c r="E13" i="17"/>
  <c r="E14" i="17"/>
  <c r="E4" i="17"/>
  <c r="D5" i="17"/>
  <c r="D6" i="17"/>
  <c r="D7" i="17"/>
  <c r="D8" i="17"/>
  <c r="D9" i="17"/>
  <c r="D10" i="17"/>
  <c r="D11" i="17"/>
  <c r="D12" i="17"/>
  <c r="D13" i="17"/>
  <c r="D14" i="17"/>
  <c r="D4" i="17"/>
  <c r="E3" i="17"/>
  <c r="D3" i="17"/>
  <c r="C18" i="7" l="1"/>
  <c r="E18" i="7" s="1"/>
  <c r="B18" i="7"/>
  <c r="D18" i="7" s="1"/>
  <c r="E4" i="16" l="1"/>
  <c r="E5" i="16"/>
  <c r="E6" i="16"/>
  <c r="E7" i="16"/>
  <c r="E8" i="16"/>
  <c r="E9" i="16"/>
  <c r="E10" i="16"/>
  <c r="E11" i="16"/>
  <c r="E12" i="16"/>
  <c r="E13" i="16"/>
  <c r="E14" i="16"/>
  <c r="C15" i="16" l="1"/>
  <c r="C17" i="7" s="1"/>
  <c r="B15" i="16"/>
  <c r="B17" i="7" s="1"/>
  <c r="D14" i="16"/>
  <c r="D13" i="16"/>
  <c r="D12" i="16"/>
  <c r="D11" i="16"/>
  <c r="D10" i="16"/>
  <c r="D9" i="16"/>
  <c r="D8" i="16"/>
  <c r="D7" i="16"/>
  <c r="D6" i="16"/>
  <c r="D5" i="16"/>
  <c r="D4" i="16"/>
  <c r="B15" i="15" l="1"/>
  <c r="E4" i="15" l="1"/>
  <c r="E5" i="15"/>
  <c r="E6" i="15"/>
  <c r="E7" i="15"/>
  <c r="E8" i="15"/>
  <c r="E9" i="15"/>
  <c r="E10" i="15"/>
  <c r="E11" i="15"/>
  <c r="E12" i="15"/>
  <c r="E13" i="15"/>
  <c r="E14" i="15"/>
  <c r="E3" i="15" l="1"/>
  <c r="C15" i="15"/>
  <c r="C16" i="7" s="1"/>
  <c r="E17" i="7" s="1"/>
  <c r="B16" i="7"/>
  <c r="D17" i="7" s="1"/>
  <c r="D14" i="15"/>
  <c r="D13" i="15"/>
  <c r="D12" i="15"/>
  <c r="D11" i="15"/>
  <c r="D10" i="15"/>
  <c r="D9" i="15"/>
  <c r="D8" i="15"/>
  <c r="D7" i="15"/>
  <c r="D6" i="15"/>
  <c r="D5" i="15"/>
  <c r="D4" i="15"/>
  <c r="E5" i="14" l="1"/>
  <c r="E4" i="14" l="1"/>
  <c r="E6" i="14"/>
  <c r="E7" i="14"/>
  <c r="E8" i="14"/>
  <c r="E9" i="14"/>
  <c r="E10" i="14"/>
  <c r="E11" i="14"/>
  <c r="E12" i="14"/>
  <c r="E13" i="14"/>
  <c r="E14" i="14"/>
  <c r="E3" i="14"/>
  <c r="D3" i="14"/>
  <c r="C15" i="14" l="1"/>
  <c r="C15" i="7" s="1"/>
  <c r="E16" i="7" s="1"/>
  <c r="B15" i="14"/>
  <c r="B15" i="7" s="1"/>
  <c r="D16" i="7" s="1"/>
  <c r="D14" i="14"/>
  <c r="D13" i="14"/>
  <c r="D12" i="14"/>
  <c r="D11" i="14"/>
  <c r="D10" i="14"/>
  <c r="D9" i="14"/>
  <c r="D8" i="14"/>
  <c r="D7" i="14"/>
  <c r="D6" i="14"/>
  <c r="D5" i="14"/>
  <c r="D4" i="14"/>
  <c r="C15" i="13" l="1"/>
  <c r="C14" i="7" s="1"/>
  <c r="E15" i="7" s="1"/>
  <c r="B15" i="13"/>
  <c r="B14" i="7" s="1"/>
  <c r="D15" i="7" s="1"/>
  <c r="E14" i="13"/>
  <c r="E13" i="13"/>
  <c r="E12" i="13"/>
  <c r="E11" i="13"/>
  <c r="E10" i="13"/>
  <c r="E9" i="13"/>
  <c r="E8" i="13"/>
  <c r="E7" i="13"/>
  <c r="E6" i="13"/>
  <c r="E5" i="13"/>
  <c r="E4" i="13"/>
  <c r="E3" i="13"/>
  <c r="D3" i="13"/>
  <c r="D14" i="13"/>
  <c r="D13" i="13"/>
  <c r="D12" i="13"/>
  <c r="D11" i="13"/>
  <c r="D10" i="13"/>
  <c r="D9" i="13"/>
  <c r="D8" i="13"/>
  <c r="D7" i="13"/>
  <c r="D6" i="13"/>
  <c r="D5" i="13"/>
  <c r="D4" i="13"/>
  <c r="C15" i="12" l="1"/>
  <c r="B15" i="12"/>
  <c r="B13" i="7" l="1"/>
  <c r="D14" i="7" s="1"/>
  <c r="C13" i="7" l="1"/>
  <c r="E14" i="7" s="1"/>
  <c r="E14" i="12"/>
  <c r="E13" i="12"/>
  <c r="E12" i="12"/>
  <c r="E11" i="12"/>
  <c r="E10" i="12"/>
  <c r="E9" i="12"/>
  <c r="E8" i="12"/>
  <c r="E7" i="12"/>
  <c r="E6" i="12"/>
  <c r="E5" i="12"/>
  <c r="E4" i="12"/>
  <c r="D4" i="12"/>
  <c r="D14" i="12"/>
  <c r="D13" i="12"/>
  <c r="D12" i="12"/>
  <c r="D11" i="12"/>
  <c r="D10" i="12"/>
  <c r="D9" i="12"/>
  <c r="D8" i="12"/>
  <c r="D7" i="12"/>
  <c r="D6" i="12"/>
  <c r="D5" i="12"/>
  <c r="B15" i="11" l="1"/>
  <c r="C15" i="11"/>
  <c r="D6" i="11" l="1"/>
  <c r="D7" i="11"/>
  <c r="D8" i="11"/>
  <c r="D9" i="11"/>
  <c r="D10" i="11"/>
  <c r="D11" i="11"/>
  <c r="D12" i="11"/>
  <c r="D13" i="11"/>
  <c r="D14" i="11"/>
  <c r="D5" i="10"/>
  <c r="D6" i="10"/>
  <c r="D7" i="10"/>
  <c r="D8" i="10"/>
  <c r="D9" i="10"/>
  <c r="D10" i="10"/>
  <c r="D11" i="10"/>
  <c r="D12" i="10"/>
  <c r="D13" i="10"/>
  <c r="D14" i="10"/>
  <c r="D4" i="10"/>
  <c r="D3" i="10"/>
  <c r="D5" i="11"/>
  <c r="D4" i="11"/>
  <c r="C12" i="7" l="1"/>
  <c r="E13" i="7" s="1"/>
  <c r="B12" i="7"/>
  <c r="D13" i="7" s="1"/>
  <c r="E4" i="11"/>
  <c r="E5" i="11"/>
  <c r="E6" i="11"/>
  <c r="E7" i="11"/>
  <c r="E8" i="11"/>
  <c r="E9" i="11"/>
  <c r="E10" i="11"/>
  <c r="E11" i="11"/>
  <c r="E12" i="11"/>
  <c r="E13" i="11"/>
  <c r="E14" i="11"/>
  <c r="E3" i="11"/>
  <c r="D3" i="11"/>
  <c r="E14" i="10"/>
  <c r="E13" i="10"/>
  <c r="E12" i="10"/>
  <c r="E11" i="10"/>
  <c r="E10" i="10"/>
  <c r="E9" i="10"/>
  <c r="E8" i="10"/>
  <c r="E7" i="10"/>
  <c r="E6" i="10"/>
  <c r="E5" i="10"/>
  <c r="E4" i="10"/>
  <c r="E3" i="10"/>
  <c r="B15" i="10" l="1"/>
  <c r="C15" i="10"/>
  <c r="B11" i="7" l="1"/>
  <c r="D12" i="7" s="1"/>
  <c r="C11" i="7"/>
  <c r="E12" i="7" s="1"/>
  <c r="E14" i="9" l="1"/>
  <c r="D14" i="9"/>
  <c r="B15" i="9"/>
  <c r="B10" i="7" s="1"/>
  <c r="D11" i="7" s="1"/>
  <c r="C15" i="9"/>
  <c r="C10" i="7" s="1"/>
  <c r="E11" i="7" s="1"/>
  <c r="C15" i="8" l="1"/>
  <c r="B15" i="8"/>
  <c r="C15" i="6"/>
  <c r="B15" i="6"/>
  <c r="C15" i="5"/>
  <c r="B15" i="5"/>
  <c r="E13" i="9" l="1"/>
  <c r="D13" i="9"/>
  <c r="E12" i="9" l="1"/>
  <c r="D12" i="9"/>
  <c r="E11" i="9" l="1"/>
  <c r="D11" i="9"/>
  <c r="E10" i="9" l="1"/>
  <c r="D10" i="9"/>
  <c r="E9" i="9"/>
  <c r="D9" i="9"/>
  <c r="D8" i="9"/>
  <c r="E8" i="9"/>
  <c r="E7" i="9"/>
  <c r="D7" i="9"/>
  <c r="E6" i="9"/>
  <c r="D6" i="9"/>
  <c r="D4" i="9"/>
  <c r="C15" i="1"/>
  <c r="C3" i="7" s="1"/>
  <c r="B15" i="1"/>
  <c r="B3" i="7"/>
  <c r="D3" i="9"/>
  <c r="E4" i="9"/>
  <c r="E5" i="9"/>
  <c r="E3" i="8"/>
  <c r="D3" i="8"/>
  <c r="D3" i="6"/>
  <c r="D4" i="5"/>
  <c r="D3" i="5"/>
  <c r="E3" i="4"/>
  <c r="D3" i="4"/>
  <c r="D4" i="3"/>
  <c r="D3" i="3"/>
  <c r="D5" i="2"/>
  <c r="D4" i="2"/>
  <c r="D3" i="2"/>
  <c r="D6" i="2"/>
  <c r="D6" i="1"/>
  <c r="D5" i="9"/>
  <c r="E3" i="9"/>
  <c r="C9" i="7"/>
  <c r="D14" i="8"/>
  <c r="E14" i="8"/>
  <c r="B9" i="7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14" i="6"/>
  <c r="D14" i="6"/>
  <c r="E13" i="6"/>
  <c r="D13" i="6"/>
  <c r="C8" i="7"/>
  <c r="C7" i="7"/>
  <c r="B8" i="7"/>
  <c r="E12" i="6"/>
  <c r="D12" i="6"/>
  <c r="E11" i="6"/>
  <c r="D11" i="6"/>
  <c r="E10" i="6"/>
  <c r="E9" i="6"/>
  <c r="E8" i="6"/>
  <c r="E7" i="6"/>
  <c r="E6" i="6"/>
  <c r="E5" i="6"/>
  <c r="E4" i="6"/>
  <c r="E3" i="6"/>
  <c r="E14" i="5"/>
  <c r="E13" i="5"/>
  <c r="E12" i="5"/>
  <c r="E11" i="5"/>
  <c r="E10" i="5"/>
  <c r="E9" i="5"/>
  <c r="E8" i="5"/>
  <c r="E7" i="5"/>
  <c r="E6" i="5"/>
  <c r="E5" i="5"/>
  <c r="E4" i="5"/>
  <c r="E3" i="5"/>
  <c r="E14" i="4"/>
  <c r="E13" i="4"/>
  <c r="E12" i="4"/>
  <c r="E11" i="4"/>
  <c r="E10" i="4"/>
  <c r="E9" i="4"/>
  <c r="E8" i="4"/>
  <c r="E7" i="4"/>
  <c r="E6" i="4"/>
  <c r="E5" i="4"/>
  <c r="E4" i="4"/>
  <c r="E14" i="3"/>
  <c r="E13" i="3"/>
  <c r="E12" i="3"/>
  <c r="E11" i="3"/>
  <c r="E10" i="3"/>
  <c r="E9" i="3"/>
  <c r="E8" i="3"/>
  <c r="E7" i="3"/>
  <c r="E6" i="3"/>
  <c r="E5" i="3"/>
  <c r="E4" i="3"/>
  <c r="E3" i="3"/>
  <c r="E14" i="2"/>
  <c r="E13" i="2"/>
  <c r="E12" i="2"/>
  <c r="E11" i="2"/>
  <c r="E10" i="2"/>
  <c r="E9" i="2"/>
  <c r="E8" i="2"/>
  <c r="E7" i="2"/>
  <c r="E6" i="2"/>
  <c r="D5" i="6"/>
  <c r="D6" i="6"/>
  <c r="D7" i="6"/>
  <c r="D8" i="6"/>
  <c r="D9" i="6"/>
  <c r="D10" i="6"/>
  <c r="D4" i="6"/>
  <c r="D7" i="5"/>
  <c r="D8" i="5"/>
  <c r="D9" i="5"/>
  <c r="D10" i="5"/>
  <c r="D11" i="5"/>
  <c r="D12" i="5"/>
  <c r="D13" i="5"/>
  <c r="D14" i="5"/>
  <c r="D6" i="5"/>
  <c r="D5" i="5"/>
  <c r="D6" i="4"/>
  <c r="D5" i="4"/>
  <c r="D7" i="4"/>
  <c r="D8" i="4"/>
  <c r="D9" i="4"/>
  <c r="D10" i="4"/>
  <c r="D11" i="4"/>
  <c r="D12" i="4"/>
  <c r="D13" i="4"/>
  <c r="D14" i="4"/>
  <c r="D4" i="4"/>
  <c r="D14" i="3"/>
  <c r="D13" i="3"/>
  <c r="D12" i="3"/>
  <c r="D11" i="3"/>
  <c r="D10" i="3"/>
  <c r="D9" i="3"/>
  <c r="D8" i="3"/>
  <c r="D7" i="3"/>
  <c r="D6" i="3"/>
  <c r="D5" i="3"/>
  <c r="D14" i="2"/>
  <c r="D13" i="2"/>
  <c r="D12" i="2"/>
  <c r="D11" i="2"/>
  <c r="D10" i="2"/>
  <c r="D9" i="2"/>
  <c r="D8" i="2"/>
  <c r="D7" i="2"/>
  <c r="D7" i="1"/>
  <c r="D8" i="1"/>
  <c r="D9" i="1"/>
  <c r="D10" i="1"/>
  <c r="D11" i="1"/>
  <c r="D12" i="1"/>
  <c r="D13" i="1"/>
  <c r="D14" i="1"/>
  <c r="C15" i="4"/>
  <c r="C6" i="7" s="1"/>
  <c r="B7" i="7"/>
  <c r="B15" i="4"/>
  <c r="B6" i="7" s="1"/>
  <c r="B15" i="3"/>
  <c r="B5" i="7" s="1"/>
  <c r="C15" i="3"/>
  <c r="C5" i="7" s="1"/>
  <c r="C15" i="2"/>
  <c r="C4" i="7"/>
  <c r="B15" i="2"/>
  <c r="B4" i="7" s="1"/>
  <c r="E5" i="7" l="1"/>
  <c r="E6" i="7"/>
  <c r="D6" i="7"/>
  <c r="E4" i="7"/>
  <c r="D7" i="7"/>
  <c r="D4" i="7"/>
  <c r="D8" i="7"/>
  <c r="E7" i="7"/>
  <c r="D5" i="7"/>
  <c r="D10" i="7"/>
  <c r="E8" i="7"/>
  <c r="E9" i="7"/>
  <c r="D9" i="7"/>
  <c r="E10" i="7"/>
</calcChain>
</file>

<file path=xl/sharedStrings.xml><?xml version="1.0" encoding="utf-8"?>
<sst xmlns="http://schemas.openxmlformats.org/spreadsheetml/2006/main" count="315" uniqueCount="47">
  <si>
    <t>RTGS Transactions</t>
  </si>
  <si>
    <t>Month "2009"</t>
  </si>
  <si>
    <t>January</t>
  </si>
  <si>
    <t>February</t>
  </si>
  <si>
    <r>
      <rPr>
        <b/>
        <sz val="11"/>
        <color indexed="10"/>
        <rFont val="Calibri"/>
        <family val="2"/>
      </rPr>
      <t xml:space="preserve"> *</t>
    </r>
    <r>
      <rPr>
        <b/>
        <sz val="11"/>
        <color indexed="8"/>
        <rFont val="Calibri"/>
        <family val="2"/>
      </rPr>
      <t xml:space="preserve"> March</t>
    </r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</si>
  <si>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</si>
  <si>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</si>
  <si>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</si>
  <si>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</si>
  <si>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</si>
  <si>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</si>
  <si>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</si>
  <si>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</si>
  <si>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</si>
  <si>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</si>
  <si>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*RTGS Started on 15 March 2009</t>
  </si>
  <si>
    <t>Month "2010"</t>
  </si>
  <si>
    <t>March</t>
  </si>
  <si>
    <t>Month "2011"</t>
  </si>
  <si>
    <t>Month "2012"</t>
  </si>
  <si>
    <t>Month "2013"</t>
  </si>
  <si>
    <t>Monthly Growth Percent - Value</t>
  </si>
  <si>
    <t>Month "2014"</t>
  </si>
  <si>
    <t>Month "2015"</t>
  </si>
  <si>
    <t>Month "2016"</t>
  </si>
  <si>
    <t xml:space="preserve"> RTGS Transactions</t>
  </si>
  <si>
    <t>Year</t>
  </si>
  <si>
    <r>
      <t xml:space="preserve">  2009</t>
    </r>
    <r>
      <rPr>
        <b/>
        <sz val="12"/>
        <color indexed="10"/>
        <rFont val="Times New Roman"/>
        <family val="1"/>
      </rPr>
      <t>*</t>
    </r>
  </si>
  <si>
    <t>* RTGS started on 15 March 2009</t>
  </si>
  <si>
    <t>Month "2017"</t>
  </si>
  <si>
    <t xml:space="preserve"> </t>
  </si>
  <si>
    <t>Month "2018"</t>
  </si>
  <si>
    <t>Month "2019"</t>
  </si>
  <si>
    <t>Month "2020"</t>
  </si>
  <si>
    <t>Month "2021"</t>
  </si>
  <si>
    <t>Month "2022"</t>
  </si>
  <si>
    <t>Month "2023"</t>
  </si>
  <si>
    <t>Annual Volume of Transactions of RTGS</t>
  </si>
  <si>
    <t>Total Annual Value in EGP</t>
  </si>
  <si>
    <t>Annual Growth Percentage - Volume</t>
  </si>
  <si>
    <t>Annual Growth Percentage - Value</t>
  </si>
  <si>
    <t xml:space="preserve">  Monthly Volume </t>
  </si>
  <si>
    <t xml:space="preserve">Monthly Value in EGP </t>
  </si>
  <si>
    <t>Growth Percent Compared to Same Month of Previous Year - Value</t>
  </si>
  <si>
    <t>Month "2024"</t>
  </si>
  <si>
    <t>2024**</t>
  </si>
  <si>
    <t>** Month to date: December 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</si>
</sst>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_-;_-* #,##0.00\-;_-* &quot;-&quot;??_-;_-@_-"/>
    <numFmt numFmtId="166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2"/>
      <color indexed="10"/>
      <name val="Times New Roman"/>
      <family val="1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u/>
      <sz val="10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5" applyNumberFormat="0" applyAlignment="0" applyProtection="0"/>
    <xf numFmtId="0" fontId="24" fillId="9" borderId="6" applyNumberFormat="0" applyAlignment="0" applyProtection="0"/>
    <xf numFmtId="0" fontId="25" fillId="9" borderId="5" applyNumberFormat="0" applyAlignment="0" applyProtection="0"/>
    <xf numFmtId="0" fontId="26" fillId="0" borderId="7" applyNumberFormat="0" applyFill="0" applyAlignment="0" applyProtection="0"/>
    <xf numFmtId="0" fontId="27" fillId="10" borderId="8" applyNumberFormat="0" applyAlignment="0" applyProtection="0"/>
    <xf numFmtId="0" fontId="28" fillId="0" borderId="0" applyNumberFormat="0" applyFill="0" applyBorder="0" applyAlignment="0" applyProtection="0"/>
    <xf numFmtId="0" fontId="15" fillId="11" borderId="9" applyNumberFormat="0" applyFont="0" applyAlignment="0" applyProtection="0"/>
    <xf numFmtId="0" fontId="29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164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5" fillId="0" borderId="0"/>
    <xf numFmtId="0" fontId="31" fillId="0" borderId="0"/>
    <xf numFmtId="0" fontId="30" fillId="0" borderId="0"/>
    <xf numFmtId="9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166" fontId="30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 applyAlignment="1">
      <alignment readingOrder="1"/>
    </xf>
    <xf numFmtId="3" fontId="6" fillId="3" borderId="1" xfId="0" applyNumberFormat="1" applyFont="1" applyFill="1" applyBorder="1" applyAlignment="1">
      <alignment horizontal="center" wrapText="1" readingOrder="1"/>
    </xf>
    <xf numFmtId="0" fontId="0" fillId="0" borderId="0" xfId="0" applyAlignment="1">
      <alignment readingOrder="1"/>
    </xf>
    <xf numFmtId="0" fontId="7" fillId="3" borderId="1" xfId="0" applyNumberFormat="1" applyFont="1" applyFill="1" applyBorder="1" applyAlignment="1">
      <alignment horizontal="center" vertical="center" wrapText="1" readingOrder="1"/>
    </xf>
    <xf numFmtId="0" fontId="6" fillId="3" borderId="1" xfId="0" applyNumberFormat="1" applyFont="1" applyFill="1" applyBorder="1" applyAlignment="1">
      <alignment horizontal="center" vertical="top" wrapText="1" readingOrder="1"/>
    </xf>
    <xf numFmtId="1" fontId="8" fillId="3" borderId="1" xfId="0" applyNumberFormat="1" applyFont="1" applyFill="1" applyBorder="1" applyAlignment="1">
      <alignment horizontal="center" vertical="top" wrapText="1" readingOrder="1"/>
    </xf>
    <xf numFmtId="3" fontId="9" fillId="0" borderId="1" xfId="0" applyNumberFormat="1" applyFont="1" applyBorder="1" applyAlignment="1">
      <alignment horizontal="center" wrapText="1" readingOrder="1"/>
    </xf>
    <xf numFmtId="9" fontId="10" fillId="0" borderId="1" xfId="0" applyNumberFormat="1" applyFont="1" applyBorder="1" applyAlignment="1">
      <alignment horizontal="center" readingOrder="1"/>
    </xf>
    <xf numFmtId="0" fontId="6" fillId="3" borderId="1" xfId="0" applyFont="1" applyFill="1" applyBorder="1" applyAlignment="1">
      <alignment horizontal="center" wrapText="1" readingOrder="1"/>
    </xf>
    <xf numFmtId="3" fontId="9" fillId="0" borderId="1" xfId="0" applyNumberFormat="1" applyFont="1" applyBorder="1" applyAlignment="1">
      <alignment horizontal="center" readingOrder="1"/>
    </xf>
    <xf numFmtId="0" fontId="11" fillId="0" borderId="0" xfId="0" applyFont="1" applyAlignment="1">
      <alignment readingOrder="1"/>
    </xf>
    <xf numFmtId="3" fontId="9" fillId="0" borderId="0" xfId="0" applyNumberFormat="1" applyFont="1" applyAlignment="1">
      <alignment readingOrder="1"/>
    </xf>
    <xf numFmtId="9" fontId="10" fillId="0" borderId="0" xfId="0" applyNumberFormat="1" applyFont="1" applyBorder="1" applyAlignment="1">
      <alignment horizontal="center" readingOrder="1"/>
    </xf>
    <xf numFmtId="3" fontId="0" fillId="0" borderId="0" xfId="0" applyNumberFormat="1" applyAlignment="1">
      <alignment readingOrder="1"/>
    </xf>
    <xf numFmtId="3" fontId="12" fillId="0" borderId="1" xfId="0" applyNumberFormat="1" applyFont="1" applyBorder="1" applyAlignment="1">
      <alignment horizontal="center" wrapText="1" readingOrder="1"/>
    </xf>
    <xf numFmtId="0" fontId="13" fillId="0" borderId="0" xfId="0" applyFont="1" applyAlignment="1">
      <alignment readingOrder="1"/>
    </xf>
    <xf numFmtId="3" fontId="9" fillId="4" borderId="1" xfId="0" applyNumberFormat="1" applyFont="1" applyFill="1" applyBorder="1" applyAlignment="1">
      <alignment horizontal="center" wrapText="1" readingOrder="1"/>
    </xf>
    <xf numFmtId="9" fontId="10" fillId="4" borderId="1" xfId="0" applyNumberFormat="1" applyFont="1" applyFill="1" applyBorder="1" applyAlignment="1">
      <alignment horizontal="center" readingOrder="1"/>
    </xf>
    <xf numFmtId="0" fontId="14" fillId="2" borderId="1" xfId="1" applyNumberFormat="1" applyFont="1" applyBorder="1" applyAlignment="1">
      <alignment horizontal="center" vertical="center" wrapText="1" readingOrder="1"/>
    </xf>
    <xf numFmtId="0" fontId="5" fillId="2" borderId="1" xfId="1" applyNumberFormat="1" applyBorder="1" applyAlignment="1">
      <alignment horizontal="center" vertical="center" wrapText="1" readingOrder="1"/>
    </xf>
    <xf numFmtId="0" fontId="13" fillId="0" borderId="0" xfId="0" applyFont="1" applyAlignment="1">
      <alignment horizontal="left" vertical="top" wrapText="1" readingOrder="1"/>
    </xf>
    <xf numFmtId="0" fontId="0" fillId="0" borderId="0" xfId="0" applyFont="1" applyAlignment="1">
      <alignment horizontal="left" vertical="top" wrapText="1" readingOrder="1"/>
    </xf>
    <xf numFmtId="0" fontId="0" fillId="0" borderId="0" xfId="0" applyFont="1" applyAlignment="1">
      <alignment horizontal="left" wrapText="1" readingOrder="1"/>
    </xf>
    <xf numFmtId="0" fontId="1" fillId="2" borderId="1" xfId="1" applyNumberFormat="1" applyFont="1" applyBorder="1" applyAlignment="1">
      <alignment horizontal="center" vertical="center" wrapText="1" readingOrder="1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2" xr:uid="{00000000-0005-0000-0000-000000000000}"/>
    <cellStyle name="Comma 3" xfId="43" xr:uid="{00000000-0005-0000-0000-000001000000}"/>
    <cellStyle name="Comma 4" xfId="56" xr:uid="{00000000-0005-0000-0000-000002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44" xr:uid="{00000000-0005-0000-0000-000003000000}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5" xr:uid="{00000000-0005-0000-0000-000005000000}"/>
    <cellStyle name="Normal 2 2" xfId="46" xr:uid="{00000000-0005-0000-0000-000006000000}"/>
    <cellStyle name="Normal 2 3" xfId="47" xr:uid="{00000000-0005-0000-0000-000007000000}"/>
    <cellStyle name="Normal 2 4" xfId="48" xr:uid="{00000000-0005-0000-0000-000008000000}"/>
    <cellStyle name="Normal 3" xfId="49" xr:uid="{00000000-0005-0000-0000-000009000000}"/>
    <cellStyle name="Normal 39" xfId="50" xr:uid="{00000000-0005-0000-0000-00000A000000}"/>
    <cellStyle name="Normal 4" xfId="51" xr:uid="{00000000-0005-0000-0000-00000B000000}"/>
    <cellStyle name="Normal 5" xfId="52" xr:uid="{00000000-0005-0000-0000-00000C000000}"/>
    <cellStyle name="Normal 6" xfId="55" xr:uid="{00000000-0005-0000-0000-00000D000000}"/>
    <cellStyle name="Note" xfId="16" builtinId="10" customBuiltin="1"/>
    <cellStyle name="Output" xfId="11" builtinId="21" customBuiltin="1"/>
    <cellStyle name="Percent 2" xfId="53" xr:uid="{00000000-0005-0000-0000-00000F000000}"/>
    <cellStyle name="Percent 3" xfId="54" xr:uid="{00000000-0005-0000-0000-000010000000}"/>
    <cellStyle name="Percent 4" xfId="57" xr:uid="{00000000-0005-0000-0000-000011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E2" sqref="E2"/>
    </sheetView>
  </sheetViews>
  <sheetFormatPr defaultColWidth="9.140625" defaultRowHeight="15" x14ac:dyDescent="0.25"/>
  <cols>
    <col min="1" max="1" width="21.5703125" style="1" customWidth="1"/>
    <col min="2" max="4" width="26" style="1" customWidth="1"/>
    <col min="5" max="5" width="9" customWidth="1"/>
    <col min="6" max="16384" width="9.140625" style="1"/>
  </cols>
  <sheetData>
    <row r="1" spans="1:4" ht="22.5" customHeight="1" x14ac:dyDescent="0.25">
      <c r="A1" s="19" t="s">
        <v>0</v>
      </c>
      <c r="B1" s="20"/>
      <c r="C1" s="20"/>
      <c r="D1" s="20"/>
    </row>
    <row r="2" spans="1:4" ht="30.75" customHeight="1" x14ac:dyDescent="0.25">
      <c r="A2" s="4" t="s">
        <v>1</v>
      </c>
      <c r="B2" s="4" t="s">
        <v>41</v>
      </c>
      <c r="C2" s="4" t="s">
        <v>42</v>
      </c>
      <c r="D2" s="4" t="s">
        <v>21</v>
      </c>
    </row>
    <row r="3" spans="1:4" ht="15.75" x14ac:dyDescent="0.25">
      <c r="A3" s="5" t="s">
        <v>2</v>
      </c>
      <c r="B3" s="7"/>
      <c r="C3" s="7"/>
      <c r="D3" s="8"/>
    </row>
    <row r="4" spans="1:4" ht="15.75" x14ac:dyDescent="0.25">
      <c r="A4" s="5" t="s">
        <v>3</v>
      </c>
      <c r="B4" s="7"/>
      <c r="C4" s="7"/>
      <c r="D4" s="8"/>
    </row>
    <row r="5" spans="1:4" ht="15.75" x14ac:dyDescent="0.25">
      <c r="A5" s="5" t="s">
        <v>4</v>
      </c>
      <c r="B5" s="7">
        <v>61116</v>
      </c>
      <c r="C5" s="7">
        <v>693642453435</v>
      </c>
      <c r="D5" s="8"/>
    </row>
    <row r="6" spans="1:4" ht="15.75" x14ac:dyDescent="0.25">
      <c r="A6" s="5" t="s">
        <v>5</v>
      </c>
      <c r="B6" s="7">
        <v>92433</v>
      </c>
      <c r="C6" s="7">
        <v>972357370076</v>
      </c>
      <c r="D6" s="8">
        <f>(C6-C5)/C5</f>
        <v>0.40181352116031904</v>
      </c>
    </row>
    <row r="7" spans="1:4" ht="15.75" x14ac:dyDescent="0.25">
      <c r="A7" s="5" t="s">
        <v>6</v>
      </c>
      <c r="B7" s="7">
        <v>95168</v>
      </c>
      <c r="C7" s="7">
        <v>992063760359</v>
      </c>
      <c r="D7" s="8">
        <f t="shared" ref="D7:D14" si="0">(C7-C6)/C6</f>
        <v>2.0266612759318868E-2</v>
      </c>
    </row>
    <row r="8" spans="1:4" ht="15.75" x14ac:dyDescent="0.25">
      <c r="A8" s="5" t="s">
        <v>7</v>
      </c>
      <c r="B8" s="7">
        <v>99734</v>
      </c>
      <c r="C8" s="7">
        <v>1020641407584</v>
      </c>
      <c r="D8" s="8">
        <f t="shared" si="0"/>
        <v>2.8806260612380955E-2</v>
      </c>
    </row>
    <row r="9" spans="1:4" ht="15.75" x14ac:dyDescent="0.25">
      <c r="A9" s="5" t="s">
        <v>8</v>
      </c>
      <c r="B9" s="7">
        <v>92545</v>
      </c>
      <c r="C9" s="7">
        <v>957846360593</v>
      </c>
      <c r="D9" s="8">
        <f t="shared" si="0"/>
        <v>-6.1525082682706948E-2</v>
      </c>
    </row>
    <row r="10" spans="1:4" ht="15.75" x14ac:dyDescent="0.25">
      <c r="A10" s="5" t="s">
        <v>9</v>
      </c>
      <c r="B10" s="7">
        <v>98121</v>
      </c>
      <c r="C10" s="7">
        <v>1140753124286</v>
      </c>
      <c r="D10" s="8">
        <f t="shared" si="0"/>
        <v>0.19095626524045353</v>
      </c>
    </row>
    <row r="11" spans="1:4" ht="15.75" x14ac:dyDescent="0.25">
      <c r="A11" s="5" t="s">
        <v>10</v>
      </c>
      <c r="B11" s="7">
        <v>95180</v>
      </c>
      <c r="C11" s="7">
        <v>977523756143</v>
      </c>
      <c r="D11" s="8">
        <f t="shared" si="0"/>
        <v>-0.14308912653223338</v>
      </c>
    </row>
    <row r="12" spans="1:4" ht="15.75" x14ac:dyDescent="0.25">
      <c r="A12" s="5" t="s">
        <v>11</v>
      </c>
      <c r="B12" s="7">
        <v>97175</v>
      </c>
      <c r="C12" s="7">
        <v>955306807751</v>
      </c>
      <c r="D12" s="8">
        <f t="shared" si="0"/>
        <v>-2.272778359848876E-2</v>
      </c>
    </row>
    <row r="13" spans="1:4" ht="15.75" x14ac:dyDescent="0.25">
      <c r="A13" s="5" t="s">
        <v>12</v>
      </c>
      <c r="B13" s="7">
        <v>102719</v>
      </c>
      <c r="C13" s="7">
        <v>1169993833854</v>
      </c>
      <c r="D13" s="8">
        <f t="shared" si="0"/>
        <v>0.22473097057522279</v>
      </c>
    </row>
    <row r="14" spans="1:4" ht="15.75" x14ac:dyDescent="0.25">
      <c r="A14" s="5" t="s">
        <v>13</v>
      </c>
      <c r="B14" s="7">
        <v>117762</v>
      </c>
      <c r="C14" s="7">
        <v>1595197707936</v>
      </c>
      <c r="D14" s="8">
        <f t="shared" si="0"/>
        <v>0.36342402992104994</v>
      </c>
    </row>
    <row r="15" spans="1:4" x14ac:dyDescent="0.25">
      <c r="A15" s="9" t="s">
        <v>14</v>
      </c>
      <c r="B15" s="2">
        <f>SUM(B3:B14)</f>
        <v>951953</v>
      </c>
      <c r="C15" s="2">
        <f>SUM(C3:C14)</f>
        <v>10475326582017</v>
      </c>
      <c r="D15" s="2"/>
    </row>
    <row r="16" spans="1:4" ht="18.75" customHeight="1" x14ac:dyDescent="0.25">
      <c r="A16" s="21" t="s">
        <v>15</v>
      </c>
      <c r="B16" s="22"/>
      <c r="C16" s="22"/>
      <c r="D16" s="22"/>
    </row>
  </sheetData>
  <mergeCells count="2">
    <mergeCell ref="A1:D1"/>
    <mergeCell ref="A16:D16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"/>
  <sheetViews>
    <sheetView workbookViewId="0">
      <selection activeCell="B3" sqref="B3:C3"/>
    </sheetView>
  </sheetViews>
  <sheetFormatPr defaultColWidth="9" defaultRowHeight="15" x14ac:dyDescent="0.25"/>
  <cols>
    <col min="1" max="1" width="21.5703125" style="3" customWidth="1"/>
    <col min="2" max="2" width="26" style="3" customWidth="1"/>
    <col min="3" max="3" width="35.42578125" style="3" customWidth="1"/>
    <col min="4" max="4" width="34.5703125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1.5" x14ac:dyDescent="0.25">
      <c r="A2" s="4" t="s">
        <v>31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179168</v>
      </c>
      <c r="C3" s="7">
        <v>3430473415063.2705</v>
      </c>
      <c r="D3" s="8">
        <f>(C3-'2017'!C14)/'2017'!C14</f>
        <v>6.023706967194066E-2</v>
      </c>
      <c r="E3" s="8">
        <f>(C3-'2017'!C3)/'2017'!C3</f>
        <v>-8.3289001367614676E-2</v>
      </c>
    </row>
    <row r="4" spans="1:5" ht="15.75" x14ac:dyDescent="0.25">
      <c r="A4" s="5" t="s">
        <v>3</v>
      </c>
      <c r="B4" s="7">
        <v>160850</v>
      </c>
      <c r="C4" s="7">
        <v>3695235575680.8999</v>
      </c>
      <c r="D4" s="8">
        <f>(C4-C3)/C3</f>
        <v>7.7179481833339378E-2</v>
      </c>
      <c r="E4" s="8">
        <f>(C4-'2017'!C4)/'2017'!C4</f>
        <v>1.1188100895994983E-2</v>
      </c>
    </row>
    <row r="5" spans="1:5" ht="15.75" x14ac:dyDescent="0.25">
      <c r="A5" s="5" t="s">
        <v>17</v>
      </c>
      <c r="B5" s="7">
        <v>176345</v>
      </c>
      <c r="C5" s="7">
        <v>4033798375840.5898</v>
      </c>
      <c r="D5" s="8">
        <f t="shared" ref="D5:D14" si="0">(C5-C4)/C4</f>
        <v>9.1621438802938812E-2</v>
      </c>
      <c r="E5" s="8">
        <f>(C5-'2017'!C5)/'2017'!C5</f>
        <v>0.35578616912806815</v>
      </c>
    </row>
    <row r="6" spans="1:5" ht="15.75" x14ac:dyDescent="0.25">
      <c r="A6" s="5" t="s">
        <v>5</v>
      </c>
      <c r="B6" s="7">
        <v>174819</v>
      </c>
      <c r="C6" s="7">
        <v>3124497259771.3604</v>
      </c>
      <c r="D6" s="8">
        <f t="shared" si="0"/>
        <v>-0.22542056675793651</v>
      </c>
      <c r="E6" s="8">
        <f>(C6-'2017'!C6)/'2017'!C6</f>
        <v>0.22230708818346859</v>
      </c>
    </row>
    <row r="7" spans="1:5" ht="15.75" x14ac:dyDescent="0.25">
      <c r="A7" s="5" t="s">
        <v>6</v>
      </c>
      <c r="B7" s="7">
        <v>203840</v>
      </c>
      <c r="C7" s="7">
        <v>4196018763838.1909</v>
      </c>
      <c r="D7" s="8">
        <f t="shared" si="0"/>
        <v>0.3429420527465083</v>
      </c>
      <c r="E7" s="8">
        <f>(C7-'2017'!C7)/'2017'!C7</f>
        <v>0.43363924695537137</v>
      </c>
    </row>
    <row r="8" spans="1:5" ht="15.75" x14ac:dyDescent="0.25">
      <c r="A8" s="5" t="s">
        <v>7</v>
      </c>
      <c r="B8" s="7">
        <v>174235</v>
      </c>
      <c r="C8" s="7">
        <v>3045066039604.0596</v>
      </c>
      <c r="D8" s="8">
        <f t="shared" si="0"/>
        <v>-0.27429637211186575</v>
      </c>
      <c r="E8" s="8">
        <f>(C8-'2017'!C8)/'2017'!C8</f>
        <v>0.31498463514486702</v>
      </c>
    </row>
    <row r="9" spans="1:5" ht="15.75" x14ac:dyDescent="0.25">
      <c r="A9" s="5" t="s">
        <v>8</v>
      </c>
      <c r="B9" s="7">
        <v>186551</v>
      </c>
      <c r="C9" s="7">
        <v>3902561046434.5</v>
      </c>
      <c r="D9" s="8">
        <f t="shared" si="0"/>
        <v>0.28160144827004729</v>
      </c>
      <c r="E9" s="8">
        <f>(C9-'2017'!C9)/'2017'!C9</f>
        <v>0.42043548285517685</v>
      </c>
    </row>
    <row r="10" spans="1:5" ht="15.75" x14ac:dyDescent="0.25">
      <c r="A10" s="5" t="s">
        <v>9</v>
      </c>
      <c r="B10" s="7">
        <v>111045</v>
      </c>
      <c r="C10" s="7">
        <v>3596186431367.5596</v>
      </c>
      <c r="D10" s="8">
        <f t="shared" si="0"/>
        <v>-7.8506040372348235E-2</v>
      </c>
      <c r="E10" s="8">
        <f>(C10-'2017'!C10)/'2017'!C10</f>
        <v>0.27235391663680608</v>
      </c>
    </row>
    <row r="11" spans="1:5" ht="15.75" x14ac:dyDescent="0.25">
      <c r="A11" s="5" t="s">
        <v>10</v>
      </c>
      <c r="B11" s="7">
        <v>120552</v>
      </c>
      <c r="C11" s="7">
        <v>3566622544428.7695</v>
      </c>
      <c r="D11" s="8">
        <f t="shared" si="0"/>
        <v>-8.2208994174830553E-3</v>
      </c>
      <c r="E11" s="8">
        <f>(C11-'2017'!C11)/'2017'!C11</f>
        <v>0.44207946233190076</v>
      </c>
    </row>
    <row r="12" spans="1:5" ht="15.75" x14ac:dyDescent="0.25">
      <c r="A12" s="5" t="s">
        <v>11</v>
      </c>
      <c r="B12" s="7">
        <v>134429</v>
      </c>
      <c r="C12" s="7">
        <v>4431393567438.3994</v>
      </c>
      <c r="D12" s="8">
        <f t="shared" si="0"/>
        <v>0.24246216476157323</v>
      </c>
      <c r="E12" s="8">
        <f>(C12-'2017'!C12)/'2017'!C12</f>
        <v>0.49164464522647477</v>
      </c>
    </row>
    <row r="13" spans="1:5" ht="15.75" x14ac:dyDescent="0.25">
      <c r="A13" s="5" t="s">
        <v>12</v>
      </c>
      <c r="B13" s="7">
        <v>119622</v>
      </c>
      <c r="C13" s="7">
        <v>4096916909044.9697</v>
      </c>
      <c r="D13" s="8">
        <f t="shared" si="0"/>
        <v>-7.5478887917142606E-2</v>
      </c>
      <c r="E13" s="8">
        <f>(C13-'2017'!C13)/'2017'!C13</f>
        <v>0.43708381883623443</v>
      </c>
    </row>
    <row r="14" spans="1:5" ht="15.75" x14ac:dyDescent="0.25">
      <c r="A14" s="5" t="s">
        <v>13</v>
      </c>
      <c r="B14" s="7">
        <v>131327</v>
      </c>
      <c r="C14" s="7">
        <v>4467678455888.3906</v>
      </c>
      <c r="D14" s="8">
        <f t="shared" si="0"/>
        <v>9.0497697433128785E-2</v>
      </c>
      <c r="E14" s="8">
        <f>(C14-'2017'!C14)/'2017'!C14</f>
        <v>0.38080018154584766</v>
      </c>
    </row>
    <row r="15" spans="1:5" x14ac:dyDescent="0.25">
      <c r="A15" s="9" t="s">
        <v>14</v>
      </c>
      <c r="B15" s="2">
        <f>SUM(B3:B14)</f>
        <v>1872783</v>
      </c>
      <c r="C15" s="2">
        <f>SUM(C3:C14)</f>
        <v>45586448384400.961</v>
      </c>
      <c r="D15" s="2"/>
      <c r="E15" s="2"/>
    </row>
    <row r="16" spans="1:5" x14ac:dyDescent="0.25">
      <c r="C16" s="14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4"/>
  <sheetViews>
    <sheetView workbookViewId="0">
      <selection activeCell="D3" sqref="D3"/>
    </sheetView>
  </sheetViews>
  <sheetFormatPr defaultColWidth="9" defaultRowHeight="15" x14ac:dyDescent="0.25"/>
  <cols>
    <col min="1" max="1" width="21.5703125" style="3" customWidth="1"/>
    <col min="2" max="2" width="26" style="3" customWidth="1"/>
    <col min="3" max="3" width="35.42578125" style="3" customWidth="1"/>
    <col min="4" max="4" width="34.5703125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1.5" x14ac:dyDescent="0.25">
      <c r="A2" s="4" t="s">
        <v>32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121613</v>
      </c>
      <c r="C3" s="7">
        <v>4185776541921.7598</v>
      </c>
      <c r="D3" s="8">
        <f>(C3-'2018'!C14)/'2018'!C14</f>
        <v>-6.3098075823940447E-2</v>
      </c>
      <c r="E3" s="8">
        <f>(C3-'2018'!C3)/'2018'!C3</f>
        <v>0.22017460433943012</v>
      </c>
    </row>
    <row r="4" spans="1:5" ht="15.75" x14ac:dyDescent="0.25">
      <c r="A4" s="5" t="s">
        <v>3</v>
      </c>
      <c r="B4" s="7">
        <v>118479</v>
      </c>
      <c r="C4" s="7">
        <v>3915191608391.7402</v>
      </c>
      <c r="D4" s="8">
        <f>(C4-C3)/C3</f>
        <v>-6.4643903184996465E-2</v>
      </c>
      <c r="E4" s="8">
        <f>(C4-'2018'!C4)/'2018'!C4</f>
        <v>5.9524224695826133E-2</v>
      </c>
    </row>
    <row r="5" spans="1:5" ht="15.75" x14ac:dyDescent="0.25">
      <c r="A5" s="5" t="s">
        <v>17</v>
      </c>
      <c r="B5" s="7">
        <v>126997</v>
      </c>
      <c r="C5" s="7">
        <v>4195734975558.2603</v>
      </c>
      <c r="D5" s="8">
        <f t="shared" ref="D5:D14" si="0">(C5-C4)/C4</f>
        <v>7.1655079808918984E-2</v>
      </c>
      <c r="E5" s="8">
        <f>(C5-'2018'!C5)/'2018'!C5</f>
        <v>4.0144941474404998E-2</v>
      </c>
    </row>
    <row r="6" spans="1:5" ht="15.75" x14ac:dyDescent="0.25">
      <c r="A6" s="5" t="s">
        <v>5</v>
      </c>
      <c r="B6" s="7">
        <v>119076</v>
      </c>
      <c r="C6" s="7">
        <v>4059130364240.0103</v>
      </c>
      <c r="D6" s="8">
        <f t="shared" si="0"/>
        <v>-3.2557969489022405E-2</v>
      </c>
      <c r="E6" s="8">
        <f>(C6-'2018'!C6)/'2018'!C6</f>
        <v>0.29913071664432922</v>
      </c>
    </row>
    <row r="7" spans="1:5" ht="15.75" x14ac:dyDescent="0.25">
      <c r="A7" s="5" t="s">
        <v>6</v>
      </c>
      <c r="B7" s="7">
        <v>131709</v>
      </c>
      <c r="C7" s="7">
        <v>3664829504540.7793</v>
      </c>
      <c r="D7" s="8">
        <f t="shared" si="0"/>
        <v>-9.7139245187326168E-2</v>
      </c>
      <c r="E7" s="8">
        <f>(C7-'2018'!C7)/'2018'!C7</f>
        <v>-0.12659363296352877</v>
      </c>
    </row>
    <row r="8" spans="1:5" ht="15.75" x14ac:dyDescent="0.25">
      <c r="A8" s="5" t="s">
        <v>7</v>
      </c>
      <c r="B8" s="7">
        <v>119774</v>
      </c>
      <c r="C8" s="7">
        <v>3721539822546.79</v>
      </c>
      <c r="D8" s="8">
        <f t="shared" si="0"/>
        <v>1.5474203625501759E-2</v>
      </c>
      <c r="E8" s="8">
        <f>(C8-'2018'!C8)/'2018'!C8</f>
        <v>0.2221540597624248</v>
      </c>
    </row>
    <row r="9" spans="1:5" ht="15.75" x14ac:dyDescent="0.25">
      <c r="A9" s="5" t="s">
        <v>8</v>
      </c>
      <c r="B9" s="7">
        <v>130218</v>
      </c>
      <c r="C9" s="7">
        <v>4958765651359.4502</v>
      </c>
      <c r="D9" s="8">
        <f t="shared" si="0"/>
        <v>0.33244997710812613</v>
      </c>
      <c r="E9" s="8">
        <f>(C9-'2018'!C9)/'2018'!C9</f>
        <v>0.27064396747616065</v>
      </c>
    </row>
    <row r="10" spans="1:5" ht="15.75" x14ac:dyDescent="0.25">
      <c r="A10" s="5" t="s">
        <v>9</v>
      </c>
      <c r="B10" s="7">
        <v>111770</v>
      </c>
      <c r="C10" s="7">
        <v>4116477572438.2695</v>
      </c>
      <c r="D10" s="8">
        <f t="shared" si="0"/>
        <v>-0.16985841601332111</v>
      </c>
      <c r="E10" s="8">
        <f>(C10-'2018'!C10)/'2018'!C10</f>
        <v>0.14467857854434243</v>
      </c>
    </row>
    <row r="11" spans="1:5" ht="15.75" x14ac:dyDescent="0.25">
      <c r="A11" s="5" t="s">
        <v>10</v>
      </c>
      <c r="B11" s="7">
        <v>135895</v>
      </c>
      <c r="C11" s="7">
        <v>5462082407439.9805</v>
      </c>
      <c r="D11" s="8">
        <f t="shared" si="0"/>
        <v>0.32688258622156979</v>
      </c>
      <c r="E11" s="8">
        <f>(C11-'2018'!C11)/'2018'!C11</f>
        <v>0.53144391911389877</v>
      </c>
    </row>
    <row r="12" spans="1:5" ht="15.75" x14ac:dyDescent="0.25">
      <c r="A12" s="5" t="s">
        <v>11</v>
      </c>
      <c r="B12" s="7">
        <v>140958</v>
      </c>
      <c r="C12" s="7">
        <v>5449770763295.9492</v>
      </c>
      <c r="D12" s="8">
        <f t="shared" si="0"/>
        <v>-2.2540202116433437E-3</v>
      </c>
      <c r="E12" s="8">
        <f>(C12-'2018'!C12)/'2018'!C12</f>
        <v>0.22980969312690283</v>
      </c>
    </row>
    <row r="13" spans="1:5" ht="15.75" x14ac:dyDescent="0.25">
      <c r="A13" s="5" t="s">
        <v>12</v>
      </c>
      <c r="B13" s="7">
        <v>126094</v>
      </c>
      <c r="C13" s="7">
        <v>3895798076339.0698</v>
      </c>
      <c r="D13" s="8">
        <f t="shared" si="0"/>
        <v>-0.28514459680081244</v>
      </c>
      <c r="E13" s="8">
        <f>(C13-'2018'!C13)/'2018'!C13</f>
        <v>-4.9090288421978913E-2</v>
      </c>
    </row>
    <row r="14" spans="1:5" ht="15.75" x14ac:dyDescent="0.25">
      <c r="A14" s="5" t="s">
        <v>13</v>
      </c>
      <c r="B14" s="7">
        <v>153287</v>
      </c>
      <c r="C14" s="7">
        <v>4897660777793.1104</v>
      </c>
      <c r="D14" s="8">
        <f t="shared" si="0"/>
        <v>0.2571649458781764</v>
      </c>
      <c r="E14" s="8">
        <f>(C14-'2018'!C14)/'2018'!C14</f>
        <v>9.6242897995043472E-2</v>
      </c>
    </row>
    <row r="15" spans="1:5" x14ac:dyDescent="0.25">
      <c r="A15" s="9" t="s">
        <v>14</v>
      </c>
      <c r="B15" s="2">
        <f>SUM(B3:B14)</f>
        <v>1535870</v>
      </c>
      <c r="C15" s="2">
        <f>SUM(C3:C14)</f>
        <v>52522758065865.164</v>
      </c>
      <c r="D15" s="2"/>
      <c r="E15" s="2"/>
    </row>
    <row r="16" spans="1:5" x14ac:dyDescent="0.25">
      <c r="C16" s="14"/>
    </row>
    <row r="22" spans="1:5" x14ac:dyDescent="0.25">
      <c r="A22"/>
      <c r="B22"/>
      <c r="C22"/>
      <c r="D22"/>
      <c r="E22"/>
    </row>
    <row r="23" spans="1:5" x14ac:dyDescent="0.25">
      <c r="A23"/>
      <c r="B23"/>
      <c r="C23"/>
      <c r="D23"/>
      <c r="E23"/>
    </row>
    <row r="24" spans="1:5" x14ac:dyDescent="0.25">
      <c r="A24"/>
      <c r="B24"/>
      <c r="C24"/>
      <c r="D24"/>
      <c r="E24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workbookViewId="0">
      <selection activeCell="E3" sqref="E3"/>
    </sheetView>
  </sheetViews>
  <sheetFormatPr defaultColWidth="9" defaultRowHeight="15" x14ac:dyDescent="0.25"/>
  <cols>
    <col min="1" max="1" width="21.5703125" style="3" customWidth="1"/>
    <col min="2" max="2" width="26" style="3" customWidth="1"/>
    <col min="3" max="3" width="35.42578125" style="3" customWidth="1"/>
    <col min="4" max="4" width="34.5703125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1.5" x14ac:dyDescent="0.25">
      <c r="A2" s="4" t="s">
        <v>33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132938</v>
      </c>
      <c r="C3" s="7">
        <v>4676890917043.8203</v>
      </c>
      <c r="D3" s="8">
        <f>(C3-'2019'!C14)/'2019'!C14</f>
        <v>-4.5076592840055593E-2</v>
      </c>
      <c r="E3" s="8">
        <f>(C3-'2019'!C3)/'2019'!C3</f>
        <v>0.11732933428323475</v>
      </c>
    </row>
    <row r="4" spans="1:5" ht="15.75" x14ac:dyDescent="0.25">
      <c r="A4" s="5" t="s">
        <v>3</v>
      </c>
      <c r="B4" s="7">
        <v>128501</v>
      </c>
      <c r="C4" s="7">
        <v>4192153869973.4995</v>
      </c>
      <c r="D4" s="8">
        <f>(C4-C3)/C3</f>
        <v>-0.10364514710056878</v>
      </c>
      <c r="E4" s="8">
        <f>(C4-'2019'!C4)/'2019'!C4</f>
        <v>7.0740410504590415E-2</v>
      </c>
    </row>
    <row r="5" spans="1:5" ht="15.75" x14ac:dyDescent="0.25">
      <c r="A5" s="5" t="s">
        <v>17</v>
      </c>
      <c r="B5" s="7">
        <v>171650</v>
      </c>
      <c r="C5" s="7">
        <v>7280801228055.1396</v>
      </c>
      <c r="D5" s="8">
        <f t="shared" ref="D5:D14" si="0">(C5-C4)/C4</f>
        <v>0.73676860484635909</v>
      </c>
      <c r="E5" s="8">
        <f>(C5-'2019'!C5)/'2019'!C5</f>
        <v>0.73528625389080926</v>
      </c>
    </row>
    <row r="6" spans="1:5" ht="15.75" x14ac:dyDescent="0.25">
      <c r="A6" s="5" t="s">
        <v>5</v>
      </c>
      <c r="B6" s="17">
        <v>225291</v>
      </c>
      <c r="C6" s="17">
        <v>14033161080010.121</v>
      </c>
      <c r="D6" s="18">
        <f t="shared" si="0"/>
        <v>0.92741988696739686</v>
      </c>
      <c r="E6" s="18">
        <f>(C6-'2019'!C6)/'2019'!C6</f>
        <v>2.4571841307781073</v>
      </c>
    </row>
    <row r="7" spans="1:5" ht="15.75" x14ac:dyDescent="0.25">
      <c r="A7" s="5" t="s">
        <v>6</v>
      </c>
      <c r="B7" s="7">
        <v>194203</v>
      </c>
      <c r="C7" s="7">
        <v>7103995276641.5791</v>
      </c>
      <c r="D7" s="8">
        <f t="shared" si="0"/>
        <v>-0.49377084491953571</v>
      </c>
      <c r="E7" s="8">
        <f>(C7-'2019'!C7)/'2019'!C7</f>
        <v>0.93842449364687264</v>
      </c>
    </row>
    <row r="8" spans="1:5" ht="15.75" x14ac:dyDescent="0.25">
      <c r="A8" s="5" t="s">
        <v>7</v>
      </c>
      <c r="B8" s="7">
        <v>246800</v>
      </c>
      <c r="C8" s="7">
        <v>11476923795068.65</v>
      </c>
      <c r="D8" s="8">
        <f t="shared" si="0"/>
        <v>0.6155590408126479</v>
      </c>
      <c r="E8" s="8">
        <f>(C8-'2019'!C8)/'2019'!C8</f>
        <v>2.0839180399296544</v>
      </c>
    </row>
    <row r="9" spans="1:5" ht="15.75" x14ac:dyDescent="0.25">
      <c r="A9" s="5" t="s">
        <v>8</v>
      </c>
      <c r="B9" s="7">
        <v>218240</v>
      </c>
      <c r="C9" s="7">
        <v>5559935019530.9502</v>
      </c>
      <c r="D9" s="8">
        <f t="shared" si="0"/>
        <v>-0.51555529000550515</v>
      </c>
      <c r="E9" s="8">
        <f>(C9-'2019'!C9)/'2019'!C9</f>
        <v>0.12123367193339513</v>
      </c>
    </row>
    <row r="10" spans="1:5" ht="15.75" x14ac:dyDescent="0.25">
      <c r="A10" s="5" t="s">
        <v>9</v>
      </c>
      <c r="B10" s="7">
        <v>209609</v>
      </c>
      <c r="C10" s="7">
        <v>4616324501899.71</v>
      </c>
      <c r="D10" s="8">
        <f t="shared" si="0"/>
        <v>-0.16971610537111018</v>
      </c>
      <c r="E10" s="8">
        <f>(C10-'2019'!C10)/'2019'!C10</f>
        <v>0.12142588430656052</v>
      </c>
    </row>
    <row r="11" spans="1:5" ht="15.75" x14ac:dyDescent="0.25">
      <c r="A11" s="5" t="s">
        <v>10</v>
      </c>
      <c r="B11" s="7">
        <v>228421</v>
      </c>
      <c r="C11" s="7">
        <v>5209164888321.9297</v>
      </c>
      <c r="D11" s="8">
        <f t="shared" si="0"/>
        <v>0.12842259814669746</v>
      </c>
      <c r="E11" s="8">
        <f>(C11-'2019'!C11)/'2019'!C11</f>
        <v>-4.6304229825157563E-2</v>
      </c>
    </row>
    <row r="12" spans="1:5" ht="15.75" x14ac:dyDescent="0.25">
      <c r="A12" s="5" t="s">
        <v>11</v>
      </c>
      <c r="B12" s="7">
        <v>220986</v>
      </c>
      <c r="C12" s="7">
        <v>4684758386858.9707</v>
      </c>
      <c r="D12" s="8">
        <f t="shared" si="0"/>
        <v>-0.10066997545779172</v>
      </c>
      <c r="E12" s="8">
        <f>(C12-'2019'!C12)/'2019'!C12</f>
        <v>-0.14037514781159513</v>
      </c>
    </row>
    <row r="13" spans="1:5" ht="15.75" x14ac:dyDescent="0.25">
      <c r="A13" s="5" t="s">
        <v>12</v>
      </c>
      <c r="B13" s="7">
        <v>229324</v>
      </c>
      <c r="C13" s="7">
        <v>4578447587581.5703</v>
      </c>
      <c r="D13" s="8">
        <f t="shared" si="0"/>
        <v>-2.2692909750822707E-2</v>
      </c>
      <c r="E13" s="8">
        <f>(C13-'2019'!C13)/'2019'!C13</f>
        <v>0.17522712878486627</v>
      </c>
    </row>
    <row r="14" spans="1:5" ht="15.75" x14ac:dyDescent="0.25">
      <c r="A14" s="5" t="s">
        <v>13</v>
      </c>
      <c r="B14" s="7">
        <v>265433</v>
      </c>
      <c r="C14" s="7">
        <v>5211699373858.6299</v>
      </c>
      <c r="D14" s="8">
        <f t="shared" si="0"/>
        <v>0.13831146347392306</v>
      </c>
      <c r="E14" s="8">
        <f>(C14-'2019'!C14)/'2019'!C14</f>
        <v>6.4120119851792917E-2</v>
      </c>
    </row>
    <row r="15" spans="1:5" x14ac:dyDescent="0.25">
      <c r="A15" s="9" t="s">
        <v>14</v>
      </c>
      <c r="B15" s="2">
        <f>SUM(B3:B14)</f>
        <v>2471396</v>
      </c>
      <c r="C15" s="2">
        <f>SUM(C3:C14)</f>
        <v>78624255924844.563</v>
      </c>
      <c r="D15" s="2"/>
      <c r="E15" s="2"/>
    </row>
    <row r="16" spans="1:5" x14ac:dyDescent="0.25">
      <c r="C16" s="14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workbookViewId="0">
      <selection activeCell="D3" sqref="D3"/>
    </sheetView>
  </sheetViews>
  <sheetFormatPr defaultColWidth="9" defaultRowHeight="15" x14ac:dyDescent="0.25"/>
  <cols>
    <col min="1" max="1" width="21.5703125" style="3" customWidth="1"/>
    <col min="2" max="2" width="26" style="3" customWidth="1"/>
    <col min="3" max="3" width="35.42578125" style="3" customWidth="1"/>
    <col min="4" max="4" width="34.5703125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1.5" x14ac:dyDescent="0.25">
      <c r="A2" s="4" t="s">
        <v>34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239734</v>
      </c>
      <c r="C3" s="7">
        <v>4101000636808.75</v>
      </c>
      <c r="D3" s="8">
        <f>(C3-'2020'!C14)/'2020'!C14</f>
        <v>-0.21311642467733946</v>
      </c>
      <c r="E3" s="8">
        <f>(C3-'2020'!C3)/'2020'!C3</f>
        <v>-0.12313528163258516</v>
      </c>
    </row>
    <row r="4" spans="1:5" ht="15.75" x14ac:dyDescent="0.25">
      <c r="A4" s="5" t="s">
        <v>3</v>
      </c>
      <c r="B4" s="7">
        <v>265246</v>
      </c>
      <c r="C4" s="7">
        <v>4147749883821.4995</v>
      </c>
      <c r="D4" s="8">
        <f>(C4-C3)/C3</f>
        <v>1.1399473239079543E-2</v>
      </c>
      <c r="E4" s="8">
        <f>(C4-'2020'!C4)/'2020'!C4</f>
        <v>-1.0592165156447538E-2</v>
      </c>
    </row>
    <row r="5" spans="1:5" ht="15.75" x14ac:dyDescent="0.25">
      <c r="A5" s="5" t="s">
        <v>17</v>
      </c>
      <c r="B5" s="7">
        <v>308656</v>
      </c>
      <c r="C5" s="7">
        <v>5070324892341.4297</v>
      </c>
      <c r="D5" s="8">
        <f t="shared" ref="D5:D14" si="0">(C5-C4)/C4</f>
        <v>0.22242783059761606</v>
      </c>
      <c r="E5" s="8">
        <f>(C5-'2020'!C5)/'2020'!C5</f>
        <v>-0.30360344507086295</v>
      </c>
    </row>
    <row r="6" spans="1:5" ht="15.75" x14ac:dyDescent="0.25">
      <c r="A6" s="5" t="s">
        <v>5</v>
      </c>
      <c r="B6" s="17">
        <v>216538</v>
      </c>
      <c r="C6" s="17">
        <v>4970804667447.5693</v>
      </c>
      <c r="D6" s="18">
        <f t="shared" si="0"/>
        <v>-1.9627977892340311E-2</v>
      </c>
      <c r="E6" s="8">
        <f>(C6-'2020'!C6)/'2020'!C6</f>
        <v>-0.64578154279662947</v>
      </c>
    </row>
    <row r="7" spans="1:5" ht="15.75" x14ac:dyDescent="0.25">
      <c r="A7" s="5" t="s">
        <v>6</v>
      </c>
      <c r="B7" s="7">
        <v>222124</v>
      </c>
      <c r="C7" s="7">
        <v>4573925438195.5898</v>
      </c>
      <c r="D7" s="8">
        <f t="shared" si="0"/>
        <v>-7.9842048884164019E-2</v>
      </c>
      <c r="E7" s="8">
        <f>(C7-'2020'!C7)/'2020'!C7</f>
        <v>-0.35614745504758871</v>
      </c>
    </row>
    <row r="8" spans="1:5" ht="15.75" x14ac:dyDescent="0.25">
      <c r="A8" s="5" t="s">
        <v>7</v>
      </c>
      <c r="B8" s="7">
        <v>241377</v>
      </c>
      <c r="C8" s="7">
        <v>6070828002984.1592</v>
      </c>
      <c r="D8" s="8">
        <f t="shared" si="0"/>
        <v>0.32726868529345687</v>
      </c>
      <c r="E8" s="8">
        <f>(C8-'2020'!C8)/'2020'!C8</f>
        <v>-0.47104048860264774</v>
      </c>
    </row>
    <row r="9" spans="1:5" ht="15.75" x14ac:dyDescent="0.25">
      <c r="A9" s="5" t="s">
        <v>8</v>
      </c>
      <c r="B9" s="7">
        <v>186724</v>
      </c>
      <c r="C9" s="7">
        <v>5229334263968.4502</v>
      </c>
      <c r="D9" s="8">
        <f t="shared" si="0"/>
        <v>-0.1386126799510819</v>
      </c>
      <c r="E9" s="8">
        <f>(C9-'2020'!C9)/'2020'!C9</f>
        <v>-5.9461262478997516E-2</v>
      </c>
    </row>
    <row r="10" spans="1:5" ht="15.75" x14ac:dyDescent="0.25">
      <c r="A10" s="5" t="s">
        <v>9</v>
      </c>
      <c r="B10" s="7">
        <v>227032</v>
      </c>
      <c r="C10" s="7">
        <v>6912699242639.1104</v>
      </c>
      <c r="D10" s="8">
        <f t="shared" si="0"/>
        <v>0.32190808498693751</v>
      </c>
      <c r="E10" s="8">
        <f>(C10-'2020'!C10)/'2020'!C10</f>
        <v>0.49744655944234339</v>
      </c>
    </row>
    <row r="11" spans="1:5" ht="15.75" x14ac:dyDescent="0.25">
      <c r="A11" s="5" t="s">
        <v>10</v>
      </c>
      <c r="B11" s="7">
        <v>228341</v>
      </c>
      <c r="C11" s="7">
        <v>5913111651330.4805</v>
      </c>
      <c r="D11" s="8">
        <f t="shared" si="0"/>
        <v>-0.14460163189842615</v>
      </c>
      <c r="E11" s="8">
        <f>(C11-'2020'!C11)/'2020'!C11</f>
        <v>0.1351362028463873</v>
      </c>
    </row>
    <row r="12" spans="1:5" ht="15.75" x14ac:dyDescent="0.25">
      <c r="A12" s="5" t="s">
        <v>11</v>
      </c>
      <c r="B12" s="7">
        <v>219173</v>
      </c>
      <c r="C12" s="7">
        <v>5866190733979.5898</v>
      </c>
      <c r="D12" s="8">
        <f t="shared" si="0"/>
        <v>-7.9350636547397477E-3</v>
      </c>
      <c r="E12" s="8">
        <f>(C12-'2020'!C12)/'2020'!C12</f>
        <v>0.25218639886202199</v>
      </c>
    </row>
    <row r="13" spans="1:5" ht="15.75" x14ac:dyDescent="0.25">
      <c r="A13" s="5" t="s">
        <v>12</v>
      </c>
      <c r="B13" s="7">
        <v>238690</v>
      </c>
      <c r="C13" s="7">
        <v>5834126327989.8096</v>
      </c>
      <c r="D13" s="8">
        <f t="shared" si="0"/>
        <v>-5.4659671742428948E-3</v>
      </c>
      <c r="E13" s="8">
        <f>(C13-'2020'!C13)/'2020'!C13</f>
        <v>0.27425862508814136</v>
      </c>
    </row>
    <row r="14" spans="1:5" ht="15.75" x14ac:dyDescent="0.25">
      <c r="A14" s="5" t="s">
        <v>13</v>
      </c>
      <c r="B14" s="7">
        <v>250506</v>
      </c>
      <c r="C14" s="7">
        <v>7356841800916.0195</v>
      </c>
      <c r="D14" s="8">
        <f t="shared" si="0"/>
        <v>0.26100145717120127</v>
      </c>
      <c r="E14" s="8">
        <f>(C14-'2020'!C14)/'2020'!C14</f>
        <v>0.4116013363735469</v>
      </c>
    </row>
    <row r="15" spans="1:5" x14ac:dyDescent="0.25">
      <c r="A15" s="9" t="s">
        <v>14</v>
      </c>
      <c r="B15" s="2">
        <f>SUM(B3:B14)</f>
        <v>2844141</v>
      </c>
      <c r="C15" s="2">
        <f>SUM(C3:C14)</f>
        <v>66046937542422.469</v>
      </c>
      <c r="D15" s="2"/>
      <c r="E15" s="2"/>
    </row>
    <row r="16" spans="1:5" x14ac:dyDescent="0.25">
      <c r="C16" s="14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9"/>
  <sheetViews>
    <sheetView workbookViewId="0">
      <selection activeCell="E3" sqref="E3"/>
    </sheetView>
  </sheetViews>
  <sheetFormatPr defaultColWidth="9" defaultRowHeight="15" x14ac:dyDescent="0.25"/>
  <cols>
    <col min="1" max="1" width="21.5703125" style="3" customWidth="1"/>
    <col min="2" max="2" width="26" style="3" customWidth="1"/>
    <col min="3" max="3" width="35.42578125" style="3" customWidth="1"/>
    <col min="4" max="4" width="34.5703125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1.5" x14ac:dyDescent="0.25">
      <c r="A2" s="4" t="s">
        <v>35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242552</v>
      </c>
      <c r="C3" s="7">
        <v>7440710657420.4697</v>
      </c>
      <c r="D3" s="8">
        <f>(C3-'2021'!C14)/'2021'!C14</f>
        <v>1.1400116894454283E-2</v>
      </c>
      <c r="E3" s="8">
        <f>(C3-'2021'!C3)/'2021'!C3</f>
        <v>0.81436466764622617</v>
      </c>
    </row>
    <row r="4" spans="1:5" ht="15.75" x14ac:dyDescent="0.25">
      <c r="A4" s="5" t="s">
        <v>3</v>
      </c>
      <c r="B4" s="7">
        <v>229684</v>
      </c>
      <c r="C4" s="7">
        <v>6927179421658.6602</v>
      </c>
      <c r="D4" s="8">
        <f>(C4-C3)/C3</f>
        <v>-6.9016423216198483E-2</v>
      </c>
      <c r="E4" s="8">
        <f>(C4-'2021'!C4)/'2021'!C4</f>
        <v>0.67010538621879323</v>
      </c>
    </row>
    <row r="5" spans="1:5" ht="15.75" x14ac:dyDescent="0.25">
      <c r="A5" s="5" t="s">
        <v>17</v>
      </c>
      <c r="B5" s="7">
        <v>287481</v>
      </c>
      <c r="C5" s="7">
        <v>11144647511623.5</v>
      </c>
      <c r="D5" s="8">
        <f t="shared" ref="D5:D14" si="0">(C5-C4)/C4</f>
        <v>0.60882905339197912</v>
      </c>
      <c r="E5" s="8">
        <f>(C5-'2021'!C5)/'2021'!C5</f>
        <v>1.1980144760461304</v>
      </c>
    </row>
    <row r="6" spans="1:5" ht="15.75" x14ac:dyDescent="0.25">
      <c r="A6" s="5" t="s">
        <v>5</v>
      </c>
      <c r="B6" s="17">
        <v>227955</v>
      </c>
      <c r="C6" s="17">
        <v>9968652066036.2305</v>
      </c>
      <c r="D6" s="18">
        <f t="shared" si="0"/>
        <v>-0.10552109829949714</v>
      </c>
      <c r="E6" s="8">
        <f>(C6-'2021'!C6)/'2021'!C6</f>
        <v>1.0054403125751827</v>
      </c>
    </row>
    <row r="7" spans="1:5" ht="15.75" x14ac:dyDescent="0.25">
      <c r="A7" s="5" t="s">
        <v>6</v>
      </c>
      <c r="B7" s="7">
        <v>218661</v>
      </c>
      <c r="C7" s="7">
        <v>7518327488370</v>
      </c>
      <c r="D7" s="8">
        <f t="shared" si="0"/>
        <v>-0.24580299938590763</v>
      </c>
      <c r="E7" s="8">
        <f>(C7-'2021'!C7)/'2021'!C7</f>
        <v>0.64373634637471799</v>
      </c>
    </row>
    <row r="8" spans="1:5" ht="15.75" x14ac:dyDescent="0.25">
      <c r="A8" s="5" t="s">
        <v>7</v>
      </c>
      <c r="B8" s="7">
        <v>240950</v>
      </c>
      <c r="C8" s="7">
        <v>9182157391884.7109</v>
      </c>
      <c r="D8" s="8">
        <f t="shared" si="0"/>
        <v>0.22130319623459702</v>
      </c>
      <c r="E8" s="8">
        <f>(C8-'2021'!C8)/'2021'!C8</f>
        <v>0.51250494782114653</v>
      </c>
    </row>
    <row r="9" spans="1:5" ht="15.75" x14ac:dyDescent="0.25">
      <c r="A9" s="5" t="s">
        <v>8</v>
      </c>
      <c r="B9" s="7">
        <v>204417</v>
      </c>
      <c r="C9" s="7">
        <v>7919328140912.3496</v>
      </c>
      <c r="D9" s="8">
        <f t="shared" si="0"/>
        <v>-0.13753077812502576</v>
      </c>
      <c r="E9" s="8">
        <f>(C9-'2021'!C9)/'2021'!C9</f>
        <v>0.5144046528979217</v>
      </c>
    </row>
    <row r="10" spans="1:5" ht="15.75" x14ac:dyDescent="0.25">
      <c r="A10" s="5" t="s">
        <v>9</v>
      </c>
      <c r="B10" s="7">
        <v>229531</v>
      </c>
      <c r="C10" s="7">
        <v>12807822094743</v>
      </c>
      <c r="D10" s="8">
        <f t="shared" si="0"/>
        <v>0.61728644991688264</v>
      </c>
      <c r="E10" s="8">
        <f>(C10-'2021'!C10)/'2021'!C10</f>
        <v>0.85279608517341865</v>
      </c>
    </row>
    <row r="11" spans="1:5" ht="15.75" x14ac:dyDescent="0.25">
      <c r="A11" s="5" t="s">
        <v>10</v>
      </c>
      <c r="B11" s="7">
        <v>229960</v>
      </c>
      <c r="C11" s="7">
        <v>12613271355914.301</v>
      </c>
      <c r="D11" s="8">
        <f t="shared" si="0"/>
        <v>-1.5189993848255669E-2</v>
      </c>
      <c r="E11" s="8">
        <f>(C11-'2021'!C11)/'2021'!C11</f>
        <v>1.1331021803175745</v>
      </c>
    </row>
    <row r="12" spans="1:5" ht="15.75" x14ac:dyDescent="0.25">
      <c r="A12" s="5" t="s">
        <v>11</v>
      </c>
      <c r="B12" s="7">
        <v>245288</v>
      </c>
      <c r="C12" s="7">
        <v>12236826458405.1</v>
      </c>
      <c r="D12" s="8">
        <f t="shared" si="0"/>
        <v>-2.9845143808207061E-2</v>
      </c>
      <c r="E12" s="8">
        <f>(C12-'2021'!C12)/'2021'!C12</f>
        <v>1.0859919176381276</v>
      </c>
    </row>
    <row r="13" spans="1:5" ht="15.75" x14ac:dyDescent="0.25">
      <c r="A13" s="5" t="s">
        <v>12</v>
      </c>
      <c r="B13" s="7">
        <v>246033</v>
      </c>
      <c r="C13" s="7">
        <v>11253125339599.9</v>
      </c>
      <c r="D13" s="8">
        <f t="shared" si="0"/>
        <v>-8.0388581316320387E-2</v>
      </c>
      <c r="E13" s="8">
        <f>(C13-'2021'!C13)/'2021'!C13</f>
        <v>0.928844990142208</v>
      </c>
    </row>
    <row r="14" spans="1:5" ht="15.75" x14ac:dyDescent="0.25">
      <c r="A14" s="5" t="s">
        <v>13</v>
      </c>
      <c r="B14" s="7">
        <v>233782</v>
      </c>
      <c r="C14" s="7">
        <v>10889291435008.801</v>
      </c>
      <c r="D14" s="8">
        <f t="shared" si="0"/>
        <v>-3.2331809485029298E-2</v>
      </c>
      <c r="E14" s="8">
        <f>(C14-'2021'!C14)/'2021'!C14</f>
        <v>0.48015843342627629</v>
      </c>
    </row>
    <row r="15" spans="1:5" x14ac:dyDescent="0.25">
      <c r="A15" s="9" t="s">
        <v>14</v>
      </c>
      <c r="B15" s="2">
        <f>SUM(B3:B14)</f>
        <v>2836294</v>
      </c>
      <c r="C15" s="2">
        <f>SUM(C3:C14)</f>
        <v>119901339361577.02</v>
      </c>
      <c r="D15" s="2"/>
      <c r="E15" s="2"/>
    </row>
    <row r="16" spans="1:5" x14ac:dyDescent="0.25">
      <c r="C16" s="14"/>
    </row>
    <row r="17" spans="2:5" x14ac:dyDescent="0.25">
      <c r="B17"/>
      <c r="C17"/>
      <c r="D17"/>
      <c r="E17"/>
    </row>
    <row r="18" spans="2:5" x14ac:dyDescent="0.25">
      <c r="B18"/>
      <c r="C18"/>
      <c r="D18"/>
      <c r="E18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1" spans="2:5" x14ac:dyDescent="0.25">
      <c r="B21"/>
      <c r="C21"/>
      <c r="D21"/>
      <c r="E21"/>
    </row>
    <row r="22" spans="2:5" x14ac:dyDescent="0.25">
      <c r="B22"/>
      <c r="C22"/>
      <c r="D22"/>
      <c r="E22"/>
    </row>
    <row r="23" spans="2:5" x14ac:dyDescent="0.25">
      <c r="B23"/>
      <c r="C23"/>
      <c r="D23"/>
      <c r="E23"/>
    </row>
    <row r="24" spans="2:5" x14ac:dyDescent="0.25">
      <c r="B24"/>
      <c r="C24"/>
      <c r="D24"/>
      <c r="E24"/>
    </row>
    <row r="25" spans="2:5" x14ac:dyDescent="0.25">
      <c r="B25"/>
      <c r="C25"/>
      <c r="D25"/>
      <c r="E25"/>
    </row>
    <row r="26" spans="2:5" x14ac:dyDescent="0.25">
      <c r="B26"/>
      <c r="C26"/>
      <c r="D26"/>
      <c r="E26"/>
    </row>
    <row r="27" spans="2:5" x14ac:dyDescent="0.25">
      <c r="B27"/>
      <c r="C27"/>
      <c r="D27"/>
      <c r="E27"/>
    </row>
    <row r="28" spans="2:5" x14ac:dyDescent="0.25">
      <c r="B28"/>
      <c r="C28"/>
      <c r="D28"/>
      <c r="E28"/>
    </row>
    <row r="29" spans="2:5" x14ac:dyDescent="0.25">
      <c r="B29"/>
      <c r="C29"/>
      <c r="D29"/>
      <c r="E2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1310-8497-45F3-B875-6ECB7FD262F6}">
  <dimension ref="A1:E29"/>
  <sheetViews>
    <sheetView workbookViewId="0">
      <selection activeCell="E3" sqref="E3"/>
    </sheetView>
  </sheetViews>
  <sheetFormatPr defaultColWidth="9" defaultRowHeight="15" x14ac:dyDescent="0.25"/>
  <cols>
    <col min="1" max="1" width="21.5703125" style="3" customWidth="1"/>
    <col min="2" max="2" width="26" style="3" customWidth="1"/>
    <col min="3" max="3" width="35.42578125" style="3" customWidth="1"/>
    <col min="4" max="4" width="34.5703125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1.5" x14ac:dyDescent="0.25">
      <c r="A2" s="4" t="s">
        <v>36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236787</v>
      </c>
      <c r="C3" s="7">
        <v>10857639524818.9</v>
      </c>
      <c r="D3" s="8">
        <f>(C3-'2022'!C14)/'2022'!C14</f>
        <v>-2.9067006222406985E-3</v>
      </c>
      <c r="E3" s="8">
        <f>(C3-'2022'!C3)/'2022'!C3</f>
        <v>0.4592207686494027</v>
      </c>
    </row>
    <row r="4" spans="1:5" ht="15.75" x14ac:dyDescent="0.25">
      <c r="A4" s="5" t="s">
        <v>3</v>
      </c>
      <c r="B4" s="7">
        <v>215746</v>
      </c>
      <c r="C4" s="7">
        <v>11391782728500.4</v>
      </c>
      <c r="D4" s="8">
        <f>(C4-C3)/C3</f>
        <v>4.9195149872173459E-2</v>
      </c>
      <c r="E4" s="8">
        <f>(C4-'2022'!C4)/'2022'!C4</f>
        <v>0.6445052214011695</v>
      </c>
    </row>
    <row r="5" spans="1:5" ht="15.75" x14ac:dyDescent="0.25">
      <c r="A5" s="5" t="s">
        <v>17</v>
      </c>
      <c r="B5" s="7">
        <v>240707</v>
      </c>
      <c r="C5" s="7">
        <v>12307115257713.301</v>
      </c>
      <c r="D5" s="8">
        <f t="shared" ref="D5:D14" si="0">(C5-C4)/C4</f>
        <v>8.035024464809061E-2</v>
      </c>
      <c r="E5" s="8">
        <f>(C5-'2022'!C5)/'2022'!C5</f>
        <v>0.10430726901657367</v>
      </c>
    </row>
    <row r="6" spans="1:5" ht="15.75" x14ac:dyDescent="0.25">
      <c r="A6" s="5" t="s">
        <v>5</v>
      </c>
      <c r="B6" s="17">
        <v>191663</v>
      </c>
      <c r="C6" s="17">
        <v>11762667821820.4</v>
      </c>
      <c r="D6" s="18">
        <f t="shared" si="0"/>
        <v>-4.4238428298757994E-2</v>
      </c>
      <c r="E6" s="8">
        <f>(C6-'2022'!C6)/'2022'!C6</f>
        <v>0.17996573096341525</v>
      </c>
    </row>
    <row r="7" spans="1:5" ht="15.75" x14ac:dyDescent="0.25">
      <c r="A7" s="5" t="s">
        <v>6</v>
      </c>
      <c r="B7" s="7">
        <v>224148</v>
      </c>
      <c r="C7" s="7">
        <v>15011429445732.801</v>
      </c>
      <c r="D7" s="8">
        <f t="shared" si="0"/>
        <v>0.27619258429501575</v>
      </c>
      <c r="E7" s="8">
        <f>(C7-'2022'!C7)/'2022'!C7</f>
        <v>0.99664479486345592</v>
      </c>
    </row>
    <row r="8" spans="1:5" ht="15.75" x14ac:dyDescent="0.25">
      <c r="A8" s="5" t="s">
        <v>7</v>
      </c>
      <c r="B8" s="7">
        <v>185510</v>
      </c>
      <c r="C8" s="7">
        <v>14338581164685.5</v>
      </c>
      <c r="D8" s="8">
        <f t="shared" si="0"/>
        <v>-4.4822399057976914E-2</v>
      </c>
      <c r="E8" s="8">
        <f>(C8-'2022'!C8)/'2022'!C8</f>
        <v>0.56156996147311655</v>
      </c>
    </row>
    <row r="9" spans="1:5" ht="15.75" x14ac:dyDescent="0.25">
      <c r="A9" s="5" t="s">
        <v>8</v>
      </c>
      <c r="B9" s="7">
        <v>183684</v>
      </c>
      <c r="C9" s="7">
        <v>15508581350953.199</v>
      </c>
      <c r="D9" s="8">
        <f t="shared" si="0"/>
        <v>8.1598044662138075E-2</v>
      </c>
      <c r="E9" s="8">
        <f>(C9-'2022'!C9)/'2022'!C9</f>
        <v>0.95832033664998839</v>
      </c>
    </row>
    <row r="10" spans="1:5" ht="15.75" x14ac:dyDescent="0.25">
      <c r="A10" s="5" t="s">
        <v>9</v>
      </c>
      <c r="B10" s="7">
        <v>204621</v>
      </c>
      <c r="C10" s="7">
        <v>16548493487323.4</v>
      </c>
      <c r="D10" s="8">
        <f t="shared" si="0"/>
        <v>6.7053982104319648E-2</v>
      </c>
      <c r="E10" s="8">
        <f>(C10-'2022'!C10)/'2022'!C10</f>
        <v>0.29206147344252759</v>
      </c>
    </row>
    <row r="11" spans="1:5" ht="15.75" x14ac:dyDescent="0.25">
      <c r="A11" s="5" t="s">
        <v>10</v>
      </c>
      <c r="B11" s="7">
        <v>178656</v>
      </c>
      <c r="C11" s="7">
        <v>12336696695125.1</v>
      </c>
      <c r="D11" s="8">
        <f t="shared" si="0"/>
        <v>-0.25451239990061042</v>
      </c>
      <c r="E11" s="8">
        <f>(C11-'2022'!C11)/'2022'!C11</f>
        <v>-2.1927274295856378E-2</v>
      </c>
    </row>
    <row r="12" spans="1:5" ht="15.75" x14ac:dyDescent="0.25">
      <c r="A12" s="5" t="s">
        <v>11</v>
      </c>
      <c r="B12" s="7">
        <v>228201</v>
      </c>
      <c r="C12" s="7">
        <v>16449379932911</v>
      </c>
      <c r="D12" s="8">
        <f t="shared" si="0"/>
        <v>0.3333698914240994</v>
      </c>
      <c r="E12" s="8">
        <f>(C12-'2022'!C12)/'2022'!C12</f>
        <v>0.34425212197174104</v>
      </c>
    </row>
    <row r="13" spans="1:5" ht="15.75" x14ac:dyDescent="0.25">
      <c r="A13" s="5" t="s">
        <v>12</v>
      </c>
      <c r="B13" s="7">
        <v>213342</v>
      </c>
      <c r="C13" s="7">
        <v>16258049593071.6</v>
      </c>
      <c r="D13" s="8">
        <f t="shared" si="0"/>
        <v>-1.1631462135335408E-2</v>
      </c>
      <c r="E13" s="8">
        <f>(C13-'2022'!C13)/'2022'!C13</f>
        <v>0.44475859838326898</v>
      </c>
    </row>
    <row r="14" spans="1:5" ht="15.75" x14ac:dyDescent="0.25">
      <c r="A14" s="5" t="s">
        <v>13</v>
      </c>
      <c r="B14" s="7">
        <v>207970</v>
      </c>
      <c r="C14" s="7">
        <v>19999576659501.699</v>
      </c>
      <c r="D14" s="8">
        <f t="shared" si="0"/>
        <v>0.23013382048142841</v>
      </c>
      <c r="E14" s="8">
        <f>(C14-'2022'!C14)/'2022'!C14</f>
        <v>0.83662791825036098</v>
      </c>
    </row>
    <row r="15" spans="1:5" x14ac:dyDescent="0.25">
      <c r="A15" s="9" t="s">
        <v>14</v>
      </c>
      <c r="B15" s="2">
        <f>SUM(B3:B14)</f>
        <v>2511035</v>
      </c>
      <c r="C15" s="2">
        <f>SUM(C3:C14)</f>
        <v>172769993662157.28</v>
      </c>
      <c r="D15" s="2"/>
      <c r="E15" s="2"/>
    </row>
    <row r="16" spans="1:5" x14ac:dyDescent="0.25">
      <c r="C16" s="14"/>
    </row>
    <row r="17" spans="2:5" x14ac:dyDescent="0.25">
      <c r="B17"/>
      <c r="C17"/>
      <c r="D17"/>
      <c r="E17"/>
    </row>
    <row r="18" spans="2:5" x14ac:dyDescent="0.25">
      <c r="B18"/>
      <c r="C18"/>
      <c r="D18"/>
      <c r="E18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1" spans="2:5" x14ac:dyDescent="0.25">
      <c r="B21"/>
      <c r="C21"/>
      <c r="D21"/>
      <c r="E21"/>
    </row>
    <row r="22" spans="2:5" x14ac:dyDescent="0.25">
      <c r="B22"/>
      <c r="C22"/>
      <c r="D22"/>
      <c r="E22"/>
    </row>
    <row r="23" spans="2:5" x14ac:dyDescent="0.25">
      <c r="B23"/>
      <c r="C23"/>
      <c r="D23"/>
      <c r="E23"/>
    </row>
    <row r="24" spans="2:5" x14ac:dyDescent="0.25">
      <c r="B24"/>
      <c r="C24"/>
      <c r="D24"/>
      <c r="E24"/>
    </row>
    <row r="25" spans="2:5" x14ac:dyDescent="0.25">
      <c r="B25"/>
      <c r="C25"/>
      <c r="D25"/>
      <c r="E25"/>
    </row>
    <row r="26" spans="2:5" x14ac:dyDescent="0.25">
      <c r="B26"/>
      <c r="C26"/>
      <c r="D26"/>
      <c r="E26"/>
    </row>
    <row r="27" spans="2:5" x14ac:dyDescent="0.25">
      <c r="B27"/>
      <c r="C27"/>
      <c r="D27"/>
      <c r="E27"/>
    </row>
    <row r="28" spans="2:5" x14ac:dyDescent="0.25">
      <c r="B28"/>
      <c r="C28"/>
      <c r="D28"/>
      <c r="E28"/>
    </row>
    <row r="29" spans="2:5" x14ac:dyDescent="0.25">
      <c r="B29"/>
      <c r="C29"/>
      <c r="D29"/>
      <c r="E2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B057F-ED44-4CB4-B598-0DAD89DDE6FD}">
  <dimension ref="A1:E29"/>
  <sheetViews>
    <sheetView tabSelected="1" workbookViewId="0">
      <selection activeCell="C15" sqref="C15"/>
    </sheetView>
  </sheetViews>
  <sheetFormatPr defaultColWidth="9" defaultRowHeight="15" x14ac:dyDescent="0.25"/>
  <cols>
    <col min="1" max="1" width="21.5703125" style="3" customWidth="1"/>
    <col min="2" max="2" width="26" style="3" customWidth="1"/>
    <col min="3" max="3" width="35.42578125" style="3" customWidth="1"/>
    <col min="4" max="4" width="34.5703125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1.5" x14ac:dyDescent="0.25">
      <c r="A2" s="4" t="s">
        <v>44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202602</v>
      </c>
      <c r="C3" s="7">
        <v>20580335448805</v>
      </c>
      <c r="D3" s="8">
        <f>(C3-'2023'!C14)/'2023'!C14</f>
        <v>2.90385541249637E-2</v>
      </c>
      <c r="E3" s="8">
        <f>(C3-'2023'!C3)/'2023'!C3</f>
        <v>0.89547050275168061</v>
      </c>
    </row>
    <row r="4" spans="1:5" ht="15.75" x14ac:dyDescent="0.25">
      <c r="A4" s="5" t="s">
        <v>3</v>
      </c>
      <c r="B4" s="7">
        <v>202977</v>
      </c>
      <c r="C4" s="7">
        <v>24318720815231.898</v>
      </c>
      <c r="D4" s="8">
        <f>(C4-C3)/C3</f>
        <v>0.18164841752586536</v>
      </c>
      <c r="E4" s="8">
        <f>(C4-'2023'!C4)/'2023'!C4</f>
        <v>1.134759887439776</v>
      </c>
    </row>
    <row r="5" spans="1:5" ht="15.75" x14ac:dyDescent="0.25">
      <c r="A5" s="5" t="s">
        <v>17</v>
      </c>
      <c r="B5" s="7">
        <v>213761</v>
      </c>
      <c r="C5" s="7">
        <v>25563994620637.301</v>
      </c>
      <c r="D5" s="8">
        <f t="shared" ref="D5:D14" si="0">(C5-C4)/C4</f>
        <v>5.1206386012928436E-2</v>
      </c>
      <c r="E5" s="8">
        <f>(C5-'2023'!C5)/'2023'!C5</f>
        <v>1.077171951779313</v>
      </c>
    </row>
    <row r="6" spans="1:5" ht="15.75" x14ac:dyDescent="0.25">
      <c r="A6" s="5" t="s">
        <v>5</v>
      </c>
      <c r="B6" s="17">
        <v>192287</v>
      </c>
      <c r="C6" s="17">
        <v>21667972626791.699</v>
      </c>
      <c r="D6" s="8">
        <f t="shared" si="0"/>
        <v>-0.15240270746655615</v>
      </c>
      <c r="E6" s="8">
        <f>(C6-'2023'!C6)/'2023'!C6</f>
        <v>0.84209678918216235</v>
      </c>
    </row>
    <row r="7" spans="1:5" ht="15.75" x14ac:dyDescent="0.25">
      <c r="A7" s="5" t="s">
        <v>6</v>
      </c>
      <c r="B7" s="7">
        <v>206209</v>
      </c>
      <c r="C7" s="7">
        <v>21557075065367</v>
      </c>
      <c r="D7" s="8">
        <f t="shared" si="0"/>
        <v>-5.1180404985179933E-3</v>
      </c>
      <c r="E7" s="8">
        <f>(C7-'2023'!C7)/'2023'!C7</f>
        <v>0.43604412513126034</v>
      </c>
    </row>
    <row r="8" spans="1:5" ht="15.75" x14ac:dyDescent="0.25">
      <c r="A8" s="5" t="s">
        <v>7</v>
      </c>
      <c r="B8" s="7">
        <v>175502</v>
      </c>
      <c r="C8" s="7">
        <v>16898375618261.4</v>
      </c>
      <c r="D8" s="8">
        <f t="shared" si="0"/>
        <v>-0.21610999789995339</v>
      </c>
      <c r="E8" s="8">
        <f>(C8-'2023'!C8)/'2023'!C8</f>
        <v>0.17852494777380204</v>
      </c>
    </row>
    <row r="9" spans="1:5" ht="15.75" x14ac:dyDescent="0.25">
      <c r="A9" s="5" t="s">
        <v>8</v>
      </c>
      <c r="B9" s="7">
        <v>222814</v>
      </c>
      <c r="C9" s="7">
        <v>25281632059573.75</v>
      </c>
      <c r="D9" s="8">
        <f t="shared" si="0"/>
        <v>0.49609836061715296</v>
      </c>
      <c r="E9" s="8">
        <f>(C9-'2023'!C9)/'2023'!C9</f>
        <v>0.63017051575899774</v>
      </c>
    </row>
    <row r="10" spans="1:5" ht="15.75" x14ac:dyDescent="0.25">
      <c r="A10" s="5" t="s">
        <v>9</v>
      </c>
      <c r="B10" s="7">
        <v>206224</v>
      </c>
      <c r="C10" s="7">
        <v>23332930044563.301</v>
      </c>
      <c r="D10" s="8">
        <f t="shared" si="0"/>
        <v>-7.7079755389941565E-2</v>
      </c>
      <c r="E10" s="8">
        <f>(C10-'2023'!C10)/'2023'!C10</f>
        <v>0.40997306264990013</v>
      </c>
    </row>
    <row r="11" spans="1:5" ht="15.75" x14ac:dyDescent="0.25">
      <c r="A11" s="5" t="s">
        <v>10</v>
      </c>
      <c r="B11" s="7">
        <v>219094</v>
      </c>
      <c r="C11" s="7">
        <v>26543062573118.973</v>
      </c>
      <c r="D11" s="8">
        <f t="shared" si="0"/>
        <v>0.1375794862636058</v>
      </c>
      <c r="E11" s="8">
        <f>(C11-'2023'!C11)/'2023'!C11</f>
        <v>1.1515534692206206</v>
      </c>
    </row>
    <row r="12" spans="1:5" ht="15.75" x14ac:dyDescent="0.25">
      <c r="A12" s="5" t="s">
        <v>11</v>
      </c>
      <c r="B12" s="7">
        <v>234266</v>
      </c>
      <c r="C12" s="7">
        <v>26472952367363.504</v>
      </c>
      <c r="D12" s="8">
        <f t="shared" si="0"/>
        <v>-2.6413758985924874E-3</v>
      </c>
      <c r="E12" s="8">
        <f>(C12-'2023'!C12)/'2023'!C12</f>
        <v>0.60935867949635603</v>
      </c>
    </row>
    <row r="13" spans="1:5" ht="15.75" x14ac:dyDescent="0.25">
      <c r="A13" s="5" t="s">
        <v>12</v>
      </c>
      <c r="B13" s="7">
        <v>204743</v>
      </c>
      <c r="C13" s="7">
        <v>22334561021025.629</v>
      </c>
      <c r="D13" s="8">
        <f t="shared" si="0"/>
        <v>-0.1563252669709701</v>
      </c>
      <c r="E13" s="8">
        <f>(C13-'2023'!C13)/'2023'!C13</f>
        <v>0.37375402216410675</v>
      </c>
    </row>
    <row r="14" spans="1:5" ht="15.75" x14ac:dyDescent="0.25">
      <c r="A14" s="5" t="s">
        <v>13</v>
      </c>
      <c r="B14" s="7">
        <v>240520</v>
      </c>
      <c r="C14" s="7">
        <v>31609237570101.277</v>
      </c>
      <c r="D14" s="8">
        <f t="shared" si="0"/>
        <v>0.41526119722454008</v>
      </c>
      <c r="E14" s="8">
        <f>(C14-'2023'!C14)/'2023'!C14</f>
        <v>0.58049533288915323</v>
      </c>
    </row>
    <row r="15" spans="1:5" x14ac:dyDescent="0.25">
      <c r="A15" s="9" t="s">
        <v>14</v>
      </c>
      <c r="B15" s="2">
        <f>SUM(B3:B14)</f>
        <v>2520999</v>
      </c>
      <c r="C15" s="2">
        <f>SUM(C3:C14)</f>
        <v>286160849830840.75</v>
      </c>
      <c r="D15" s="2"/>
      <c r="E15" s="2"/>
    </row>
    <row r="16" spans="1:5" x14ac:dyDescent="0.25">
      <c r="C16" s="14"/>
    </row>
    <row r="17" spans="2:5" x14ac:dyDescent="0.25">
      <c r="B17"/>
      <c r="C17"/>
      <c r="D17"/>
      <c r="E17"/>
    </row>
    <row r="18" spans="2:5" x14ac:dyDescent="0.25">
      <c r="B18"/>
      <c r="C18"/>
      <c r="D18"/>
      <c r="E18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1" spans="2:5" x14ac:dyDescent="0.25">
      <c r="B21"/>
      <c r="C21"/>
      <c r="D21"/>
      <c r="E21"/>
    </row>
    <row r="22" spans="2:5" x14ac:dyDescent="0.25">
      <c r="B22"/>
      <c r="C22"/>
      <c r="D22"/>
      <c r="E22"/>
    </row>
    <row r="23" spans="2:5" x14ac:dyDescent="0.25">
      <c r="B23"/>
      <c r="C23"/>
      <c r="D23"/>
      <c r="E23"/>
    </row>
    <row r="24" spans="2:5" x14ac:dyDescent="0.25">
      <c r="B24"/>
      <c r="C24"/>
      <c r="D24"/>
      <c r="E24"/>
    </row>
    <row r="25" spans="2:5" x14ac:dyDescent="0.25">
      <c r="B25"/>
      <c r="C25"/>
      <c r="D25"/>
      <c r="E25"/>
    </row>
    <row r="26" spans="2:5" x14ac:dyDescent="0.25">
      <c r="B26"/>
      <c r="C26"/>
      <c r="D26"/>
      <c r="E26"/>
    </row>
    <row r="27" spans="2:5" x14ac:dyDescent="0.25">
      <c r="B27"/>
      <c r="C27"/>
      <c r="D27"/>
      <c r="E27"/>
    </row>
    <row r="28" spans="2:5" x14ac:dyDescent="0.25">
      <c r="B28"/>
      <c r="C28"/>
      <c r="D28"/>
      <c r="E28"/>
    </row>
    <row r="29" spans="2:5" x14ac:dyDescent="0.25">
      <c r="B29"/>
      <c r="C29"/>
      <c r="D29"/>
      <c r="E29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2"/>
  <sheetViews>
    <sheetView workbookViewId="0">
      <selection activeCell="A19" sqref="A19"/>
    </sheetView>
  </sheetViews>
  <sheetFormatPr defaultColWidth="9" defaultRowHeight="15" x14ac:dyDescent="0.25"/>
  <cols>
    <col min="1" max="1" width="32.7109375" style="3" bestFit="1" customWidth="1"/>
    <col min="2" max="5" width="30" style="3" customWidth="1"/>
    <col min="6" max="16384" width="9" style="3"/>
  </cols>
  <sheetData>
    <row r="1" spans="1:5" s="1" customFormat="1" ht="31.5" customHeight="1" x14ac:dyDescent="0.25">
      <c r="A1" s="24" t="s">
        <v>25</v>
      </c>
      <c r="B1" s="19"/>
      <c r="C1" s="19"/>
      <c r="D1" s="19"/>
      <c r="E1" s="19"/>
    </row>
    <row r="2" spans="1:5" ht="31.5" x14ac:dyDescent="0.25">
      <c r="A2" s="4" t="s">
        <v>26</v>
      </c>
      <c r="B2" s="4" t="s">
        <v>37</v>
      </c>
      <c r="C2" s="4" t="s">
        <v>38</v>
      </c>
      <c r="D2" s="4" t="s">
        <v>39</v>
      </c>
      <c r="E2" s="4" t="s">
        <v>40</v>
      </c>
    </row>
    <row r="3" spans="1:5" ht="15.75" x14ac:dyDescent="0.25">
      <c r="A3" s="6" t="s">
        <v>27</v>
      </c>
      <c r="B3" s="10">
        <f>'2009'!B15</f>
        <v>951953</v>
      </c>
      <c r="C3" s="10">
        <f>'2009'!C15</f>
        <v>10475326582017</v>
      </c>
      <c r="D3" s="8"/>
      <c r="E3" s="8"/>
    </row>
    <row r="4" spans="1:5" ht="15.75" x14ac:dyDescent="0.25">
      <c r="A4" s="6">
        <v>2010</v>
      </c>
      <c r="B4" s="10">
        <f>'2010'!B15</f>
        <v>1367264</v>
      </c>
      <c r="C4" s="10">
        <f>'2010'!C15</f>
        <v>16472271658473</v>
      </c>
      <c r="D4" s="8">
        <f t="shared" ref="D4:E8" si="0">(B4-B3)/B3</f>
        <v>0.43627258908790667</v>
      </c>
      <c r="E4" s="8">
        <f t="shared" si="0"/>
        <v>0.57248287482997995</v>
      </c>
    </row>
    <row r="5" spans="1:5" ht="15.75" x14ac:dyDescent="0.25">
      <c r="A5" s="6">
        <v>2011</v>
      </c>
      <c r="B5" s="10">
        <f>'2011'!B15</f>
        <v>1339358</v>
      </c>
      <c r="C5" s="10">
        <f>'2011'!C15</f>
        <v>13645437316473</v>
      </c>
      <c r="D5" s="8">
        <f t="shared" si="0"/>
        <v>-2.0410103681512862E-2</v>
      </c>
      <c r="E5" s="8">
        <f t="shared" si="0"/>
        <v>-0.17161168784791953</v>
      </c>
    </row>
    <row r="6" spans="1:5" ht="15.75" x14ac:dyDescent="0.25">
      <c r="A6" s="6">
        <v>2012</v>
      </c>
      <c r="B6" s="10">
        <f>'2012'!B15</f>
        <v>1443106</v>
      </c>
      <c r="C6" s="10">
        <f>'2012'!C15</f>
        <v>11777730914898.012</v>
      </c>
      <c r="D6" s="8">
        <f t="shared" si="0"/>
        <v>7.7460992505364507E-2</v>
      </c>
      <c r="E6" s="8">
        <f t="shared" si="0"/>
        <v>-0.13687405967709529</v>
      </c>
    </row>
    <row r="7" spans="1:5" ht="15.75" x14ac:dyDescent="0.25">
      <c r="A7" s="6">
        <v>2013</v>
      </c>
      <c r="B7" s="10">
        <f>'2013'!B15</f>
        <v>1182012</v>
      </c>
      <c r="C7" s="10">
        <f>'2013'!C15</f>
        <v>15892575009863.578</v>
      </c>
      <c r="D7" s="8">
        <f t="shared" si="0"/>
        <v>-0.18092503253399264</v>
      </c>
      <c r="E7" s="8">
        <f t="shared" si="0"/>
        <v>0.34937494536919456</v>
      </c>
    </row>
    <row r="8" spans="1:5" ht="15.75" x14ac:dyDescent="0.25">
      <c r="A8" s="6">
        <v>2014</v>
      </c>
      <c r="B8" s="10">
        <f>'2014'!B15</f>
        <v>1123000</v>
      </c>
      <c r="C8" s="10">
        <f>'2014'!C15</f>
        <v>21468319796939.484</v>
      </c>
      <c r="D8" s="8">
        <f t="shared" si="0"/>
        <v>-4.9925043062168571E-2</v>
      </c>
      <c r="E8" s="8">
        <f t="shared" si="0"/>
        <v>0.35083960803176151</v>
      </c>
    </row>
    <row r="9" spans="1:5" s="11" customFormat="1" ht="15.75" x14ac:dyDescent="0.25">
      <c r="A9" s="6">
        <v>2015</v>
      </c>
      <c r="B9" s="10">
        <f>'2015'!B15</f>
        <v>1156323</v>
      </c>
      <c r="C9" s="10">
        <f>'2015'!C15</f>
        <v>29180539970582.434</v>
      </c>
      <c r="D9" s="8">
        <f t="shared" ref="D9:E15" si="1">(B9-B8)/B8</f>
        <v>2.9673196794300978E-2</v>
      </c>
      <c r="E9" s="8">
        <f t="shared" si="1"/>
        <v>0.35923725035726367</v>
      </c>
    </row>
    <row r="10" spans="1:5" ht="15.75" x14ac:dyDescent="0.25">
      <c r="A10" s="6">
        <v>2016</v>
      </c>
      <c r="B10" s="10">
        <f>'2016'!B15</f>
        <v>1235782</v>
      </c>
      <c r="C10" s="10">
        <f>'2016'!C15</f>
        <v>34530619605029.98</v>
      </c>
      <c r="D10" s="8">
        <f t="shared" si="1"/>
        <v>6.8716958842814674E-2</v>
      </c>
      <c r="E10" s="8">
        <f t="shared" si="1"/>
        <v>0.18334409300996773</v>
      </c>
    </row>
    <row r="11" spans="1:5" ht="15.75" x14ac:dyDescent="0.25">
      <c r="A11" s="6">
        <v>2017</v>
      </c>
      <c r="B11" s="10">
        <f>'2017'!B15</f>
        <v>1532259</v>
      </c>
      <c r="C11" s="10">
        <f>'2017'!C15</f>
        <v>35274807749206.859</v>
      </c>
      <c r="D11" s="8">
        <f t="shared" si="1"/>
        <v>0.23991043727777228</v>
      </c>
      <c r="E11" s="8">
        <f t="shared" si="1"/>
        <v>2.1551543316890701E-2</v>
      </c>
    </row>
    <row r="12" spans="1:5" ht="15.75" x14ac:dyDescent="0.25">
      <c r="A12" s="6">
        <v>2018</v>
      </c>
      <c r="B12" s="10">
        <f>'2018'!B15</f>
        <v>1872783</v>
      </c>
      <c r="C12" s="10">
        <f>'2018'!C15</f>
        <v>45586448384400.961</v>
      </c>
      <c r="D12" s="8">
        <f t="shared" si="1"/>
        <v>0.22223658010819319</v>
      </c>
      <c r="E12" s="8">
        <f t="shared" ref="E12:E18" si="2">(C12-C11)/C11</f>
        <v>0.29232308531648782</v>
      </c>
    </row>
    <row r="13" spans="1:5" ht="15.75" x14ac:dyDescent="0.25">
      <c r="A13" s="6">
        <v>2019</v>
      </c>
      <c r="B13" s="10">
        <f>'2019'!B15</f>
        <v>1535870</v>
      </c>
      <c r="C13" s="10">
        <f>'2019'!C15</f>
        <v>52522758065865.164</v>
      </c>
      <c r="D13" s="8">
        <f t="shared" si="1"/>
        <v>-0.17989964667556252</v>
      </c>
      <c r="E13" s="8">
        <f t="shared" si="2"/>
        <v>0.15215727320923975</v>
      </c>
    </row>
    <row r="14" spans="1:5" ht="15.75" x14ac:dyDescent="0.25">
      <c r="A14" s="6">
        <v>2020</v>
      </c>
      <c r="B14" s="10">
        <f>'2020'!B15</f>
        <v>2471396</v>
      </c>
      <c r="C14" s="10">
        <f>'2020'!C15</f>
        <v>78624255924844.563</v>
      </c>
      <c r="D14" s="8">
        <f t="shared" si="1"/>
        <v>0.60911795920227618</v>
      </c>
      <c r="E14" s="8">
        <f t="shared" si="2"/>
        <v>0.49695596385565494</v>
      </c>
    </row>
    <row r="15" spans="1:5" ht="15.75" x14ac:dyDescent="0.25">
      <c r="A15" s="6">
        <v>2021</v>
      </c>
      <c r="B15" s="10">
        <f>'2021'!B15</f>
        <v>2844141</v>
      </c>
      <c r="C15" s="10">
        <f>'2021'!C15</f>
        <v>66046937542422.469</v>
      </c>
      <c r="D15" s="8">
        <f t="shared" si="1"/>
        <v>0.15082366403441619</v>
      </c>
      <c r="E15" s="8">
        <f t="shared" si="2"/>
        <v>-0.15996740744286997</v>
      </c>
    </row>
    <row r="16" spans="1:5" ht="15.75" x14ac:dyDescent="0.25">
      <c r="A16" s="6">
        <v>2022</v>
      </c>
      <c r="B16" s="10">
        <f>'2022'!B15</f>
        <v>2836294</v>
      </c>
      <c r="C16" s="10">
        <f>'2022'!C15</f>
        <v>119901339361577.02</v>
      </c>
      <c r="D16" s="8">
        <f>(B16-B15)/B15</f>
        <v>-2.7590052673197286E-3</v>
      </c>
      <c r="E16" s="8">
        <f t="shared" si="2"/>
        <v>0.8153958960559442</v>
      </c>
    </row>
    <row r="17" spans="1:5" ht="15.75" x14ac:dyDescent="0.25">
      <c r="A17" s="6">
        <v>2023</v>
      </c>
      <c r="B17" s="10">
        <f>'2023'!B15</f>
        <v>2511035</v>
      </c>
      <c r="C17" s="10">
        <f>'2023'!C15</f>
        <v>172769993662157.28</v>
      </c>
      <c r="D17" s="8">
        <f>(B17-B16)/B16</f>
        <v>-0.11467746291463438</v>
      </c>
      <c r="E17" s="8">
        <f t="shared" si="2"/>
        <v>0.440934643283245</v>
      </c>
    </row>
    <row r="18" spans="1:5" ht="15.75" x14ac:dyDescent="0.25">
      <c r="A18" s="6" t="s">
        <v>45</v>
      </c>
      <c r="B18" s="10">
        <f>'2024'!B15</f>
        <v>2520999</v>
      </c>
      <c r="C18" s="10">
        <f>'2024'!C15</f>
        <v>286160849830840.75</v>
      </c>
      <c r="D18" s="8">
        <f>(B18-B17)/B17</f>
        <v>3.9680848733689494E-3</v>
      </c>
      <c r="E18" s="8">
        <f t="shared" si="2"/>
        <v>0.65631105127209399</v>
      </c>
    </row>
    <row r="19" spans="1:5" ht="15.75" x14ac:dyDescent="0.25">
      <c r="A19" s="16" t="s">
        <v>28</v>
      </c>
      <c r="B19" s="12"/>
      <c r="C19" s="12"/>
      <c r="D19" s="13"/>
      <c r="E19" s="13"/>
    </row>
    <row r="20" spans="1:5" ht="15.75" x14ac:dyDescent="0.25">
      <c r="A20" s="16" t="s">
        <v>46</v>
      </c>
      <c r="B20" s="12"/>
      <c r="C20" s="12"/>
      <c r="D20" s="13"/>
      <c r="E20" s="13"/>
    </row>
    <row r="21" spans="1:5" ht="15.75" x14ac:dyDescent="0.25">
      <c r="B21" s="12"/>
      <c r="C21" s="12"/>
      <c r="D21"/>
      <c r="E21" s="13"/>
    </row>
    <row r="22" spans="1:5" x14ac:dyDescent="0.25">
      <c r="B22" s="14"/>
      <c r="C22" s="14" t="s">
        <v>30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B2" sqref="B2:E2"/>
    </sheetView>
  </sheetViews>
  <sheetFormatPr defaultColWidth="9.140625" defaultRowHeight="15" x14ac:dyDescent="0.25"/>
  <cols>
    <col min="1" max="1" width="21.5703125" style="1" customWidth="1"/>
    <col min="2" max="4" width="26" style="1" customWidth="1"/>
    <col min="5" max="5" width="34.42578125" style="1" customWidth="1"/>
    <col min="6" max="6" width="41.85546875" style="1" customWidth="1"/>
    <col min="7" max="16384" width="9.140625" style="1"/>
  </cols>
  <sheetData>
    <row r="1" spans="1:5" ht="22.5" customHeight="1" x14ac:dyDescent="0.25">
      <c r="A1" s="19" t="s">
        <v>0</v>
      </c>
      <c r="B1" s="20"/>
      <c r="C1" s="20"/>
      <c r="D1" s="20"/>
      <c r="E1" s="20"/>
    </row>
    <row r="2" spans="1:5" ht="30.75" customHeight="1" x14ac:dyDescent="0.25">
      <c r="A2" s="4" t="s">
        <v>16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99371</v>
      </c>
      <c r="C3" s="7">
        <v>1329180579322</v>
      </c>
      <c r="D3" s="8">
        <f>(C3-'2009'!C14)/'2009'!C14</f>
        <v>-0.16676122795975878</v>
      </c>
      <c r="E3" s="8"/>
    </row>
    <row r="4" spans="1:5" ht="15.75" x14ac:dyDescent="0.25">
      <c r="A4" s="5" t="s">
        <v>3</v>
      </c>
      <c r="B4" s="7">
        <v>104071</v>
      </c>
      <c r="C4" s="7">
        <v>1277659429899</v>
      </c>
      <c r="D4" s="8">
        <f>(C4-C3)/C3</f>
        <v>-3.8761587570953195E-2</v>
      </c>
      <c r="E4" s="8"/>
    </row>
    <row r="5" spans="1:5" ht="15.75" x14ac:dyDescent="0.25">
      <c r="A5" s="5" t="s">
        <v>17</v>
      </c>
      <c r="B5" s="7">
        <v>127559</v>
      </c>
      <c r="C5" s="7">
        <v>1570819306013</v>
      </c>
      <c r="D5" s="8">
        <f>(C5-C4)/C4</f>
        <v>0.22945072000695407</v>
      </c>
      <c r="E5" s="8"/>
    </row>
    <row r="6" spans="1:5" ht="15.75" x14ac:dyDescent="0.25">
      <c r="A6" s="5" t="s">
        <v>5</v>
      </c>
      <c r="B6" s="7">
        <v>107431</v>
      </c>
      <c r="C6" s="7">
        <v>1215235400869</v>
      </c>
      <c r="D6" s="8">
        <f>(C6-C5)/C5</f>
        <v>-0.22636843320097139</v>
      </c>
      <c r="E6" s="8">
        <f>(C6-'2009'!C6)/'2009'!C6</f>
        <v>0.24978268100545842</v>
      </c>
    </row>
    <row r="7" spans="1:5" ht="15.75" x14ac:dyDescent="0.25">
      <c r="A7" s="5" t="s">
        <v>6</v>
      </c>
      <c r="B7" s="7">
        <v>122963</v>
      </c>
      <c r="C7" s="7">
        <v>1136343715871</v>
      </c>
      <c r="D7" s="8">
        <f t="shared" ref="D7:D14" si="0">(C7-C6)/C6</f>
        <v>-6.4918850242171616E-2</v>
      </c>
      <c r="E7" s="8">
        <f>(C7-'2009'!C7)/'2009'!C7</f>
        <v>0.14543415582461064</v>
      </c>
    </row>
    <row r="8" spans="1:5" ht="15.75" x14ac:dyDescent="0.25">
      <c r="A8" s="5" t="s">
        <v>7</v>
      </c>
      <c r="B8" s="7">
        <v>121126</v>
      </c>
      <c r="C8" s="7">
        <v>1159016132084</v>
      </c>
      <c r="D8" s="8">
        <f t="shared" si="0"/>
        <v>1.9952076028001565E-2</v>
      </c>
      <c r="E8" s="8">
        <f>(C8-'2009'!C8)/'2009'!C8</f>
        <v>0.13557624007000871</v>
      </c>
    </row>
    <row r="9" spans="1:5" ht="15.75" x14ac:dyDescent="0.25">
      <c r="A9" s="5" t="s">
        <v>8</v>
      </c>
      <c r="B9" s="7">
        <v>110825</v>
      </c>
      <c r="C9" s="7">
        <v>1211969182299</v>
      </c>
      <c r="D9" s="8">
        <f t="shared" si="0"/>
        <v>4.5687931987440374E-2</v>
      </c>
      <c r="E9" s="8">
        <f>(C9-'2009'!C9)/'2009'!C9</f>
        <v>0.26530645431348016</v>
      </c>
    </row>
    <row r="10" spans="1:5" ht="15.75" x14ac:dyDescent="0.25">
      <c r="A10" s="5" t="s">
        <v>9</v>
      </c>
      <c r="B10" s="7">
        <v>118961</v>
      </c>
      <c r="C10" s="7">
        <v>1508509634112</v>
      </c>
      <c r="D10" s="8">
        <f t="shared" si="0"/>
        <v>0.24467656120635722</v>
      </c>
      <c r="E10" s="8">
        <f>(C10-'2009'!C10)/'2009'!C10</f>
        <v>0.32238045375170865</v>
      </c>
    </row>
    <row r="11" spans="1:5" ht="15.75" x14ac:dyDescent="0.25">
      <c r="A11" s="5" t="s">
        <v>10</v>
      </c>
      <c r="B11" s="7">
        <v>111044</v>
      </c>
      <c r="C11" s="7">
        <v>1398410758678</v>
      </c>
      <c r="D11" s="8">
        <f t="shared" si="0"/>
        <v>-7.2985198731469067E-2</v>
      </c>
      <c r="E11" s="8">
        <f>(C11-'2009'!C11)/'2009'!C11</f>
        <v>0.43056447466370246</v>
      </c>
    </row>
    <row r="12" spans="1:5" ht="15.75" x14ac:dyDescent="0.25">
      <c r="A12" s="5" t="s">
        <v>11</v>
      </c>
      <c r="B12" s="7">
        <v>110990</v>
      </c>
      <c r="C12" s="7">
        <v>1533691677070</v>
      </c>
      <c r="D12" s="8">
        <f t="shared" si="0"/>
        <v>9.6739042911747203E-2</v>
      </c>
      <c r="E12" s="8">
        <f>(C12-'2009'!C12)/'2009'!C12</f>
        <v>0.6054440988237525</v>
      </c>
    </row>
    <row r="13" spans="1:5" ht="15.75" x14ac:dyDescent="0.25">
      <c r="A13" s="5" t="s">
        <v>12</v>
      </c>
      <c r="B13" s="7">
        <v>110689</v>
      </c>
      <c r="C13" s="7">
        <v>1674507375334</v>
      </c>
      <c r="D13" s="8">
        <f t="shared" si="0"/>
        <v>9.1814867596476474E-2</v>
      </c>
      <c r="E13" s="8">
        <f>(C13-'2009'!C13)/'2009'!C13</f>
        <v>0.43121042768072976</v>
      </c>
    </row>
    <row r="14" spans="1:5" ht="15.75" x14ac:dyDescent="0.25">
      <c r="A14" s="5" t="s">
        <v>13</v>
      </c>
      <c r="B14" s="7">
        <v>122234</v>
      </c>
      <c r="C14" s="7">
        <v>1456928466922</v>
      </c>
      <c r="D14" s="8">
        <f t="shared" si="0"/>
        <v>-0.12993607052259257</v>
      </c>
      <c r="E14" s="8">
        <f>(C14-'2009'!C14)/'2009'!C14</f>
        <v>-8.6678435109403637E-2</v>
      </c>
    </row>
    <row r="15" spans="1:5" x14ac:dyDescent="0.25">
      <c r="A15" s="9" t="s">
        <v>14</v>
      </c>
      <c r="B15" s="2">
        <f>SUM(B3:B14)</f>
        <v>1367264</v>
      </c>
      <c r="C15" s="2">
        <f>SUM(C3:C14)</f>
        <v>16472271658473</v>
      </c>
      <c r="D15" s="2"/>
      <c r="E15" s="2"/>
    </row>
    <row r="17" spans="1:2" x14ac:dyDescent="0.25">
      <c r="A17" s="23"/>
      <c r="B17" s="23"/>
    </row>
  </sheetData>
  <mergeCells count="2">
    <mergeCell ref="A17:B17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>
      <selection activeCell="B2" sqref="B2:E2"/>
    </sheetView>
  </sheetViews>
  <sheetFormatPr defaultColWidth="9" defaultRowHeight="15" x14ac:dyDescent="0.25"/>
  <cols>
    <col min="1" max="1" width="21.5703125" style="3" customWidth="1"/>
    <col min="2" max="4" width="26" style="3" customWidth="1"/>
    <col min="5" max="5" width="42.7109375" style="3" customWidth="1"/>
    <col min="6" max="6" width="42.140625" style="3" customWidth="1"/>
    <col min="7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0.75" customHeight="1" x14ac:dyDescent="0.25">
      <c r="A2" s="4" t="s">
        <v>18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100024</v>
      </c>
      <c r="C3" s="7">
        <v>1218061088363</v>
      </c>
      <c r="D3" s="8">
        <f>(C3-'2010'!C14)/'2010'!C14</f>
        <v>-0.16395271558091418</v>
      </c>
      <c r="E3" s="8">
        <f>(C3-'2010'!C3)/'2010'!C3</f>
        <v>-8.3599995882937733E-2</v>
      </c>
    </row>
    <row r="4" spans="1:5" ht="15.75" x14ac:dyDescent="0.25">
      <c r="A4" s="5" t="s">
        <v>3</v>
      </c>
      <c r="B4" s="7">
        <v>90124</v>
      </c>
      <c r="C4" s="7">
        <v>1978232887462</v>
      </c>
      <c r="D4" s="8">
        <f>(C4-C3)/C3</f>
        <v>0.62408347689738997</v>
      </c>
      <c r="E4" s="8">
        <f>(C4-'2010'!C4)/'2010'!C4</f>
        <v>0.5483256657984209</v>
      </c>
    </row>
    <row r="5" spans="1:5" ht="15.75" x14ac:dyDescent="0.25">
      <c r="A5" s="5" t="s">
        <v>17</v>
      </c>
      <c r="B5" s="7">
        <v>124864</v>
      </c>
      <c r="C5" s="7">
        <v>2104526361960</v>
      </c>
      <c r="D5" s="8">
        <f t="shared" ref="D5:D14" si="0">(C5-C4)/C4</f>
        <v>6.3841560464617433E-2</v>
      </c>
      <c r="E5" s="8">
        <f>(C5-'2010'!C5)/'2010'!C5</f>
        <v>0.33976349405943901</v>
      </c>
    </row>
    <row r="6" spans="1:5" ht="15.75" x14ac:dyDescent="0.25">
      <c r="A6" s="5" t="s">
        <v>5</v>
      </c>
      <c r="B6" s="7">
        <v>101370</v>
      </c>
      <c r="C6" s="7">
        <v>1082395718431</v>
      </c>
      <c r="D6" s="8">
        <f t="shared" si="0"/>
        <v>-0.48568203373659014</v>
      </c>
      <c r="E6" s="8">
        <f>(C6-'2010'!C6)/'2010'!C6</f>
        <v>-0.10931189327023222</v>
      </c>
    </row>
    <row r="7" spans="1:5" ht="15.75" x14ac:dyDescent="0.25">
      <c r="A7" s="5" t="s">
        <v>6</v>
      </c>
      <c r="B7" s="7">
        <v>123217</v>
      </c>
      <c r="C7" s="7">
        <v>1101204030800</v>
      </c>
      <c r="D7" s="8">
        <f t="shared" si="0"/>
        <v>1.7376558359140426E-2</v>
      </c>
      <c r="E7" s="8">
        <f>(C7-'2010'!C7)/'2010'!C7</f>
        <v>-3.092346495185716E-2</v>
      </c>
    </row>
    <row r="8" spans="1:5" ht="15.75" x14ac:dyDescent="0.25">
      <c r="A8" s="5" t="s">
        <v>7</v>
      </c>
      <c r="B8" s="7">
        <v>117134</v>
      </c>
      <c r="C8" s="7">
        <v>900128581145</v>
      </c>
      <c r="D8" s="8">
        <f t="shared" si="0"/>
        <v>-0.18259599858976469</v>
      </c>
      <c r="E8" s="8">
        <f>(C8-'2010'!C8)/'2010'!C8</f>
        <v>-0.22336837579085314</v>
      </c>
    </row>
    <row r="9" spans="1:5" ht="15.75" x14ac:dyDescent="0.25">
      <c r="A9" s="5" t="s">
        <v>8</v>
      </c>
      <c r="B9" s="7">
        <v>108735</v>
      </c>
      <c r="C9" s="7">
        <v>839704426543</v>
      </c>
      <c r="D9" s="8">
        <f t="shared" si="0"/>
        <v>-6.7128359067476814E-2</v>
      </c>
      <c r="E9" s="8">
        <f>(C9-'2010'!C9)/'2010'!C9</f>
        <v>-0.30715694853712877</v>
      </c>
    </row>
    <row r="10" spans="1:5" ht="15.75" x14ac:dyDescent="0.25">
      <c r="A10" s="5" t="s">
        <v>9</v>
      </c>
      <c r="B10" s="7">
        <v>112421</v>
      </c>
      <c r="C10" s="7">
        <v>860705562003</v>
      </c>
      <c r="D10" s="8">
        <f t="shared" si="0"/>
        <v>2.5010152139438035E-2</v>
      </c>
      <c r="E10" s="8">
        <f>(C10-'2010'!C10)/'2010'!C10</f>
        <v>-0.42943316864551329</v>
      </c>
    </row>
    <row r="11" spans="1:5" ht="15.75" x14ac:dyDescent="0.25">
      <c r="A11" s="5" t="s">
        <v>10</v>
      </c>
      <c r="B11" s="7">
        <v>112507</v>
      </c>
      <c r="C11" s="7">
        <v>970131068986</v>
      </c>
      <c r="D11" s="8">
        <f t="shared" si="0"/>
        <v>0.12713465767358267</v>
      </c>
      <c r="E11" s="8">
        <f>(C11-'2010'!C11)/'2010'!C11</f>
        <v>-0.30626172391356454</v>
      </c>
    </row>
    <row r="12" spans="1:5" ht="15.75" x14ac:dyDescent="0.25">
      <c r="A12" s="5" t="s">
        <v>11</v>
      </c>
      <c r="B12" s="7">
        <v>120229</v>
      </c>
      <c r="C12" s="7">
        <v>998714247195</v>
      </c>
      <c r="D12" s="8">
        <f t="shared" si="0"/>
        <v>2.946321288202397E-2</v>
      </c>
      <c r="E12" s="8">
        <f>(C12-'2010'!C12)/'2010'!C12</f>
        <v>-0.34881680449426006</v>
      </c>
    </row>
    <row r="13" spans="1:5" ht="15.75" x14ac:dyDescent="0.25">
      <c r="A13" s="5" t="s">
        <v>12</v>
      </c>
      <c r="B13" s="7">
        <v>107656</v>
      </c>
      <c r="C13" s="7">
        <v>758322789695</v>
      </c>
      <c r="D13" s="8">
        <f t="shared" si="0"/>
        <v>-0.24070093940800999</v>
      </c>
      <c r="E13" s="8">
        <f>(C13-'2010'!C13)/'2010'!C13</f>
        <v>-0.54713678729319204</v>
      </c>
    </row>
    <row r="14" spans="1:5" ht="15.75" x14ac:dyDescent="0.25">
      <c r="A14" s="5" t="s">
        <v>13</v>
      </c>
      <c r="B14" s="7">
        <v>121077</v>
      </c>
      <c r="C14" s="7">
        <v>833310553890</v>
      </c>
      <c r="D14" s="8">
        <f t="shared" si="0"/>
        <v>9.8886338659504525E-2</v>
      </c>
      <c r="E14" s="8">
        <f>(C14-'2010'!C14)/'2010'!C14</f>
        <v>-0.42803605474844963</v>
      </c>
    </row>
    <row r="15" spans="1:5" x14ac:dyDescent="0.25">
      <c r="A15" s="9" t="s">
        <v>14</v>
      </c>
      <c r="B15" s="2">
        <f>SUM(B3:B14)</f>
        <v>1339358</v>
      </c>
      <c r="C15" s="2">
        <f>SUM(C3:C14)</f>
        <v>13645437316473</v>
      </c>
      <c r="D15" s="2"/>
      <c r="E15" s="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5"/>
  <sheetViews>
    <sheetView workbookViewId="0">
      <selection activeCell="B2" sqref="B2:E2"/>
    </sheetView>
  </sheetViews>
  <sheetFormatPr defaultColWidth="9.140625" defaultRowHeight="15" x14ac:dyDescent="0.25"/>
  <cols>
    <col min="1" max="1" width="21.5703125" style="1" customWidth="1"/>
    <col min="2" max="4" width="26" style="1" customWidth="1"/>
    <col min="5" max="5" width="42.7109375" style="1" customWidth="1"/>
    <col min="6" max="6" width="32.140625" style="1" customWidth="1"/>
    <col min="7" max="7" width="41" style="1" customWidth="1"/>
    <col min="8" max="16384" width="9.140625" style="1"/>
  </cols>
  <sheetData>
    <row r="1" spans="1:5" ht="22.5" customHeight="1" x14ac:dyDescent="0.25">
      <c r="A1" s="19" t="s">
        <v>0</v>
      </c>
      <c r="B1" s="20"/>
      <c r="C1" s="20"/>
      <c r="D1" s="20"/>
      <c r="E1" s="20"/>
    </row>
    <row r="2" spans="1:5" ht="30.75" customHeight="1" x14ac:dyDescent="0.25">
      <c r="A2" s="4" t="s">
        <v>19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119173</v>
      </c>
      <c r="C3" s="7">
        <v>888476137634</v>
      </c>
      <c r="D3" s="8">
        <f>(C3-'2011'!C14)/'2011'!C14</f>
        <v>6.620051010572231E-2</v>
      </c>
      <c r="E3" s="8">
        <f>(C3-'2011'!C3)/'2011'!C3</f>
        <v>-0.27058162671622826</v>
      </c>
    </row>
    <row r="4" spans="1:5" ht="15.75" x14ac:dyDescent="0.25">
      <c r="A4" s="5" t="s">
        <v>3</v>
      </c>
      <c r="B4" s="7">
        <v>116599</v>
      </c>
      <c r="C4" s="7">
        <v>851477618649</v>
      </c>
      <c r="D4" s="8">
        <f>(C4-C3)/C3</f>
        <v>-4.1642670430661825E-2</v>
      </c>
      <c r="E4" s="8">
        <f>(C4-'2011'!C4)/'2011'!C4</f>
        <v>-0.56957665396948565</v>
      </c>
    </row>
    <row r="5" spans="1:5" ht="15.75" x14ac:dyDescent="0.25">
      <c r="A5" s="5" t="s">
        <v>17</v>
      </c>
      <c r="B5" s="7">
        <v>121149</v>
      </c>
      <c r="C5" s="7">
        <v>854085252186</v>
      </c>
      <c r="D5" s="8">
        <f>(C5-C4)/C4</f>
        <v>3.0624804221365339E-3</v>
      </c>
      <c r="E5" s="8">
        <f>(C5-'2011'!C5)/'2011'!C5</f>
        <v>-0.59416747272741777</v>
      </c>
    </row>
    <row r="6" spans="1:5" ht="15.75" x14ac:dyDescent="0.25">
      <c r="A6" s="5" t="s">
        <v>5</v>
      </c>
      <c r="B6" s="7">
        <v>118293</v>
      </c>
      <c r="C6" s="7">
        <v>852226949930</v>
      </c>
      <c r="D6" s="8">
        <f>(C6-C5)/C5</f>
        <v>-2.1757807563633062E-3</v>
      </c>
      <c r="E6" s="8">
        <f>(C6-'2011'!C6)/'2011'!C6</f>
        <v>-0.21264752306544962</v>
      </c>
    </row>
    <row r="7" spans="1:5" ht="15.75" x14ac:dyDescent="0.25">
      <c r="A7" s="5" t="s">
        <v>6</v>
      </c>
      <c r="B7" s="7">
        <v>128663</v>
      </c>
      <c r="C7" s="7">
        <v>1065386292997</v>
      </c>
      <c r="D7" s="8">
        <f t="shared" ref="D7:D14" si="0">(C7-C6)/C6</f>
        <v>0.25012039701925459</v>
      </c>
      <c r="E7" s="8">
        <f>(C7-'2011'!C7)/'2011'!C7</f>
        <v>-3.2525977749081808E-2</v>
      </c>
    </row>
    <row r="8" spans="1:5" ht="15.75" x14ac:dyDescent="0.25">
      <c r="A8" s="5" t="s">
        <v>7</v>
      </c>
      <c r="B8" s="7">
        <v>111675</v>
      </c>
      <c r="C8" s="7">
        <v>999794607842</v>
      </c>
      <c r="D8" s="8">
        <f t="shared" si="0"/>
        <v>-6.1566105727234748E-2</v>
      </c>
      <c r="E8" s="8">
        <f>(C8-'2011'!C8)/'2011'!C8</f>
        <v>0.11072421072356216</v>
      </c>
    </row>
    <row r="9" spans="1:5" ht="15.75" x14ac:dyDescent="0.25">
      <c r="A9" s="5" t="s">
        <v>8</v>
      </c>
      <c r="B9" s="7">
        <v>128009</v>
      </c>
      <c r="C9" s="7">
        <v>1103827823290.0601</v>
      </c>
      <c r="D9" s="8">
        <f t="shared" si="0"/>
        <v>0.10405458744432505</v>
      </c>
      <c r="E9" s="8">
        <f>(C9-'2011'!C9)/'2011'!C9</f>
        <v>0.31454329451904434</v>
      </c>
    </row>
    <row r="10" spans="1:5" ht="15.75" x14ac:dyDescent="0.25">
      <c r="A10" s="5" t="s">
        <v>9</v>
      </c>
      <c r="B10" s="7">
        <v>117842</v>
      </c>
      <c r="C10" s="7">
        <v>771177334940.96021</v>
      </c>
      <c r="D10" s="8">
        <f t="shared" si="0"/>
        <v>-0.30136084752566261</v>
      </c>
      <c r="E10" s="8">
        <f>(C10-'2011'!C10)/'2011'!C10</f>
        <v>-0.10401725167627968</v>
      </c>
    </row>
    <row r="11" spans="1:5" ht="15.75" x14ac:dyDescent="0.25">
      <c r="A11" s="5" t="s">
        <v>10</v>
      </c>
      <c r="B11" s="7">
        <v>119527</v>
      </c>
      <c r="C11" s="7">
        <v>1035616167148.4001</v>
      </c>
      <c r="D11" s="8">
        <f t="shared" si="0"/>
        <v>0.34290275430317835</v>
      </c>
      <c r="E11" s="8">
        <f>(C11-'2011'!C11)/'2011'!C11</f>
        <v>6.7501289522503852E-2</v>
      </c>
    </row>
    <row r="12" spans="1:5" ht="15.75" x14ac:dyDescent="0.25">
      <c r="A12" s="5" t="s">
        <v>11</v>
      </c>
      <c r="B12" s="7">
        <v>125246</v>
      </c>
      <c r="C12" s="7">
        <v>1207036460499.8799</v>
      </c>
      <c r="D12" s="8">
        <f t="shared" si="0"/>
        <v>0.16552492978502895</v>
      </c>
      <c r="E12" s="8">
        <f>(C12-'2011'!C12)/'2011'!C12</f>
        <v>0.20859040900835848</v>
      </c>
    </row>
    <row r="13" spans="1:5" ht="15.75" x14ac:dyDescent="0.25">
      <c r="A13" s="5" t="s">
        <v>12</v>
      </c>
      <c r="B13" s="7">
        <v>111249</v>
      </c>
      <c r="C13" s="7">
        <v>1058966356226.71</v>
      </c>
      <c r="D13" s="8">
        <f t="shared" si="0"/>
        <v>-0.12267243709593366</v>
      </c>
      <c r="E13" s="8">
        <f>(C13-'2011'!C13)/'2011'!C13</f>
        <v>0.39645856700763249</v>
      </c>
    </row>
    <row r="14" spans="1:5" ht="15.75" x14ac:dyDescent="0.25">
      <c r="A14" s="5" t="s">
        <v>13</v>
      </c>
      <c r="B14" s="7">
        <v>125681</v>
      </c>
      <c r="C14" s="15">
        <v>1089659913554</v>
      </c>
      <c r="D14" s="8">
        <f t="shared" si="0"/>
        <v>2.8984449927811469E-2</v>
      </c>
      <c r="E14" s="8">
        <f>(C14-'2011'!C14)/'2011'!C14</f>
        <v>0.30762764070049092</v>
      </c>
    </row>
    <row r="15" spans="1:5" x14ac:dyDescent="0.25">
      <c r="A15" s="9" t="s">
        <v>14</v>
      </c>
      <c r="B15" s="2">
        <f>SUM(B3:B14)</f>
        <v>1443106</v>
      </c>
      <c r="C15" s="2">
        <f>SUM(C3:C14)</f>
        <v>11777730914898.012</v>
      </c>
      <c r="D15" s="2"/>
      <c r="E15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workbookViewId="0">
      <selection activeCell="B2" sqref="B2:E2"/>
    </sheetView>
  </sheetViews>
  <sheetFormatPr defaultColWidth="9.140625" defaultRowHeight="15" x14ac:dyDescent="0.25"/>
  <cols>
    <col min="1" max="1" width="21.5703125" style="1" customWidth="1"/>
    <col min="2" max="4" width="26" style="1" customWidth="1"/>
    <col min="5" max="5" width="42.7109375" style="1" customWidth="1"/>
    <col min="6" max="6" width="9.140625" style="1"/>
    <col min="7" max="7" width="23.42578125" style="1" customWidth="1"/>
    <col min="8" max="8" width="28.85546875" style="1" customWidth="1"/>
    <col min="9" max="9" width="29.140625" style="1" customWidth="1"/>
    <col min="10" max="16384" width="9.140625" style="1"/>
  </cols>
  <sheetData>
    <row r="1" spans="1:5" ht="22.5" customHeight="1" x14ac:dyDescent="0.25">
      <c r="A1" s="19" t="s">
        <v>0</v>
      </c>
      <c r="B1" s="20"/>
      <c r="C1" s="20"/>
      <c r="D1" s="20"/>
      <c r="E1" s="20"/>
    </row>
    <row r="2" spans="1:5" ht="30.75" customHeight="1" x14ac:dyDescent="0.25">
      <c r="A2" s="4" t="s">
        <v>20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107167</v>
      </c>
      <c r="C3" s="7">
        <v>1149103802801.79</v>
      </c>
      <c r="D3" s="8">
        <f>(C3-'2012'!C14)/'2012'!C14</f>
        <v>5.4552698973673125E-2</v>
      </c>
      <c r="E3" s="8">
        <f>(C3-'2012'!C3)/'2012'!C3</f>
        <v>0.29334233540794691</v>
      </c>
    </row>
    <row r="4" spans="1:5" ht="15.75" x14ac:dyDescent="0.25">
      <c r="A4" s="5" t="s">
        <v>3</v>
      </c>
      <c r="B4" s="7">
        <v>94966</v>
      </c>
      <c r="C4" s="7">
        <v>1189148821618.3401</v>
      </c>
      <c r="D4" s="8">
        <f>(C4-C3)/C3</f>
        <v>3.4848913317413716E-2</v>
      </c>
      <c r="E4" s="8">
        <f>(C4-'2012'!C4)/'2012'!C4</f>
        <v>0.39657084998324127</v>
      </c>
    </row>
    <row r="5" spans="1:5" ht="15.75" x14ac:dyDescent="0.25">
      <c r="A5" s="5" t="s">
        <v>17</v>
      </c>
      <c r="B5" s="7">
        <v>102120</v>
      </c>
      <c r="C5" s="7">
        <v>1375544203567.8301</v>
      </c>
      <c r="D5" s="8">
        <f>(C5-C4)/C4</f>
        <v>0.15674689202972947</v>
      </c>
      <c r="E5" s="8">
        <f>(C5-'2012'!C5)/'2012'!C5</f>
        <v>0.61054672241111174</v>
      </c>
    </row>
    <row r="6" spans="1:5" ht="15.75" customHeight="1" x14ac:dyDescent="0.25">
      <c r="A6" s="5" t="s">
        <v>5</v>
      </c>
      <c r="B6" s="7">
        <v>105554</v>
      </c>
      <c r="C6" s="7">
        <v>1202940875035.1501</v>
      </c>
      <c r="D6" s="8">
        <f>(C6-C5)/C5</f>
        <v>-0.12548003043812661</v>
      </c>
      <c r="E6" s="8">
        <f>(C6-'2012'!C6)/'2012'!C6</f>
        <v>0.4115264427321349</v>
      </c>
    </row>
    <row r="7" spans="1:5" ht="15.75" x14ac:dyDescent="0.25">
      <c r="A7" s="5" t="s">
        <v>6</v>
      </c>
      <c r="B7" s="7">
        <v>96142</v>
      </c>
      <c r="C7" s="7">
        <v>1112160684073.0498</v>
      </c>
      <c r="D7" s="8">
        <f t="shared" ref="D7:D14" si="0">(C7-C6)/C6</f>
        <v>-7.5465214331043265E-2</v>
      </c>
      <c r="E7" s="8">
        <f>(C7-'2012'!C7)/'2012'!C7</f>
        <v>4.3903691443664475E-2</v>
      </c>
    </row>
    <row r="8" spans="1:5" ht="15.75" x14ac:dyDescent="0.25">
      <c r="A8" s="5" t="s">
        <v>7</v>
      </c>
      <c r="B8" s="7">
        <v>101851</v>
      </c>
      <c r="C8" s="7">
        <v>1534972875283.0605</v>
      </c>
      <c r="D8" s="8">
        <f t="shared" si="0"/>
        <v>0.38017185579834728</v>
      </c>
      <c r="E8" s="8">
        <f>(C8-'2012'!C8)/'2012'!C8</f>
        <v>0.53528821144196059</v>
      </c>
    </row>
    <row r="9" spans="1:5" ht="15.75" x14ac:dyDescent="0.25">
      <c r="A9" s="5" t="s">
        <v>8</v>
      </c>
      <c r="B9" s="7">
        <v>97363</v>
      </c>
      <c r="C9" s="7">
        <v>1593521336241.5</v>
      </c>
      <c r="D9" s="8">
        <f t="shared" si="0"/>
        <v>3.8142993860815079E-2</v>
      </c>
      <c r="E9" s="8">
        <f>(C9-'2012'!C9)/'2012'!C9</f>
        <v>0.44363215224260566</v>
      </c>
    </row>
    <row r="10" spans="1:5" ht="15.75" x14ac:dyDescent="0.25">
      <c r="A10" s="5" t="s">
        <v>9</v>
      </c>
      <c r="B10" s="7">
        <v>85575</v>
      </c>
      <c r="C10" s="7">
        <v>1077456269863.24</v>
      </c>
      <c r="D10" s="8">
        <f t="shared" si="0"/>
        <v>-0.32385199660737379</v>
      </c>
      <c r="E10" s="8">
        <f>(C10-'2012'!C10)/'2012'!C10</f>
        <v>0.39715759403863687</v>
      </c>
    </row>
    <row r="11" spans="1:5" ht="15.75" x14ac:dyDescent="0.25">
      <c r="A11" s="5" t="s">
        <v>10</v>
      </c>
      <c r="B11" s="7">
        <v>100369</v>
      </c>
      <c r="C11" s="7">
        <v>1268083293891.3699</v>
      </c>
      <c r="D11" s="8">
        <f t="shared" si="0"/>
        <v>0.17692321197622796</v>
      </c>
      <c r="E11" s="8">
        <f>(C11-'2012'!C11)/'2012'!C11</f>
        <v>0.22447228434360469</v>
      </c>
    </row>
    <row r="12" spans="1:5" ht="15.75" x14ac:dyDescent="0.25">
      <c r="A12" s="5" t="s">
        <v>11</v>
      </c>
      <c r="B12" s="7">
        <v>94260</v>
      </c>
      <c r="C12" s="7">
        <v>1200698239694.9299</v>
      </c>
      <c r="D12" s="8">
        <f t="shared" si="0"/>
        <v>-5.3139296543884974E-2</v>
      </c>
      <c r="E12" s="8">
        <f>(C12-'2012'!C12)/'2012'!C12</f>
        <v>-5.2510599409110242E-3</v>
      </c>
    </row>
    <row r="13" spans="1:5" ht="15.75" x14ac:dyDescent="0.25">
      <c r="A13" s="5" t="s">
        <v>12</v>
      </c>
      <c r="B13" s="7">
        <v>89407</v>
      </c>
      <c r="C13" s="7">
        <v>1397046279077.6196</v>
      </c>
      <c r="D13" s="8">
        <f t="shared" si="0"/>
        <v>0.1635282145766927</v>
      </c>
      <c r="E13" s="8">
        <f>(C13-'2012'!C13)/'2012'!C13</f>
        <v>0.31925464002043469</v>
      </c>
    </row>
    <row r="14" spans="1:5" ht="15.75" x14ac:dyDescent="0.25">
      <c r="A14" s="5" t="s">
        <v>13</v>
      </c>
      <c r="B14" s="7">
        <v>107238</v>
      </c>
      <c r="C14" s="7">
        <v>1791898328715.7002</v>
      </c>
      <c r="D14" s="8">
        <f t="shared" si="0"/>
        <v>0.28263347861230204</v>
      </c>
      <c r="E14" s="8">
        <f>(C14-'2012'!C14)/'2012'!C14</f>
        <v>0.6444565009933253</v>
      </c>
    </row>
    <row r="15" spans="1:5" x14ac:dyDescent="0.25">
      <c r="A15" s="9" t="s">
        <v>14</v>
      </c>
      <c r="B15" s="2">
        <f>SUM(B3:B14)</f>
        <v>1182012</v>
      </c>
      <c r="C15" s="2">
        <f>SUM(C3:C14)</f>
        <v>15892575009863.578</v>
      </c>
      <c r="D15" s="2"/>
      <c r="E15" s="2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B2" sqref="B2:E2"/>
    </sheetView>
  </sheetViews>
  <sheetFormatPr defaultColWidth="9" defaultRowHeight="15" x14ac:dyDescent="0.25"/>
  <cols>
    <col min="1" max="1" width="21.5703125" style="3" customWidth="1"/>
    <col min="2" max="4" width="26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0.75" customHeight="1" x14ac:dyDescent="0.25">
      <c r="A2" s="4" t="s">
        <v>22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93906</v>
      </c>
      <c r="C3" s="7">
        <v>1652591405214.3101</v>
      </c>
      <c r="D3" s="8">
        <f>(C3-'2013'!C14)/'2013'!C14</f>
        <v>-7.7742649384150611E-2</v>
      </c>
      <c r="E3" s="8">
        <f>(C3-'2013'!C3)/'2013'!C3</f>
        <v>0.43815676284848831</v>
      </c>
    </row>
    <row r="4" spans="1:5" ht="15.75" x14ac:dyDescent="0.25">
      <c r="A4" s="5" t="s">
        <v>3</v>
      </c>
      <c r="B4" s="7">
        <v>92330</v>
      </c>
      <c r="C4" s="7">
        <v>1713738105647.2302</v>
      </c>
      <c r="D4" s="8">
        <f>(C4-C3)/C3</f>
        <v>3.7000495246428192E-2</v>
      </c>
      <c r="E4" s="8">
        <f>(C4-'2013'!C4)/'2013'!C4</f>
        <v>0.44114687286572296</v>
      </c>
    </row>
    <row r="5" spans="1:5" ht="15.75" x14ac:dyDescent="0.25">
      <c r="A5" s="5" t="s">
        <v>17</v>
      </c>
      <c r="B5" s="7">
        <v>100941</v>
      </c>
      <c r="C5" s="7">
        <v>1597105719879.6602</v>
      </c>
      <c r="D5" s="8">
        <f t="shared" ref="D5:D10" si="0">(C5-C4)/C4</f>
        <v>-6.8057298477074674E-2</v>
      </c>
      <c r="E5" s="8">
        <f>(C5-'2013'!C5)/'2013'!C5</f>
        <v>0.16107189848000006</v>
      </c>
    </row>
    <row r="6" spans="1:5" ht="15.75" x14ac:dyDescent="0.25">
      <c r="A6" s="5" t="s">
        <v>5</v>
      </c>
      <c r="B6" s="7">
        <v>93830</v>
      </c>
      <c r="C6" s="7">
        <v>1701665582454.4905</v>
      </c>
      <c r="D6" s="8">
        <f t="shared" si="0"/>
        <v>6.5468341433720975E-2</v>
      </c>
      <c r="E6" s="8">
        <f>(C6-'2013'!C6)/'2013'!C6</f>
        <v>0.4145878802270872</v>
      </c>
    </row>
    <row r="7" spans="1:5" ht="15.75" x14ac:dyDescent="0.25">
      <c r="A7" s="5" t="s">
        <v>6</v>
      </c>
      <c r="B7" s="7">
        <v>91991</v>
      </c>
      <c r="C7" s="7">
        <v>1561525931151.9004</v>
      </c>
      <c r="D7" s="8">
        <f t="shared" si="0"/>
        <v>-8.2354401915123651E-2</v>
      </c>
      <c r="E7" s="8">
        <f>(C7-'2013'!C7)/'2013'!C7</f>
        <v>0.40404705319481965</v>
      </c>
    </row>
    <row r="8" spans="1:5" ht="15.75" x14ac:dyDescent="0.25">
      <c r="A8" s="5" t="s">
        <v>7</v>
      </c>
      <c r="B8" s="7">
        <v>95398</v>
      </c>
      <c r="C8" s="7">
        <v>1584182778512.1602</v>
      </c>
      <c r="D8" s="8">
        <f t="shared" si="0"/>
        <v>1.4509427546647496E-2</v>
      </c>
      <c r="E8" s="8">
        <f>(C8-'2013'!C8)/'2013'!C8</f>
        <v>3.2059135390275176E-2</v>
      </c>
    </row>
    <row r="9" spans="1:5" ht="15.75" x14ac:dyDescent="0.25">
      <c r="A9" s="5" t="s">
        <v>8</v>
      </c>
      <c r="B9" s="7">
        <v>87049</v>
      </c>
      <c r="C9" s="7">
        <v>1667305828712.5701</v>
      </c>
      <c r="D9" s="8">
        <f t="shared" si="0"/>
        <v>5.2470618496735455E-2</v>
      </c>
      <c r="E9" s="8">
        <f>(C9-'2013'!C9)/'2013'!C9</f>
        <v>4.6302795446152685E-2</v>
      </c>
    </row>
    <row r="10" spans="1:5" ht="15.75" x14ac:dyDescent="0.25">
      <c r="A10" s="5" t="s">
        <v>9</v>
      </c>
      <c r="B10" s="7">
        <v>88905</v>
      </c>
      <c r="C10" s="7">
        <v>1905818673299.1301</v>
      </c>
      <c r="D10" s="8">
        <f t="shared" si="0"/>
        <v>0.14305284638195656</v>
      </c>
      <c r="E10" s="8">
        <f>(C10-'2013'!C10)/'2013'!C10</f>
        <v>0.76881301506652611</v>
      </c>
    </row>
    <row r="11" spans="1:5" ht="15.75" x14ac:dyDescent="0.25">
      <c r="A11" s="5" t="s">
        <v>10</v>
      </c>
      <c r="B11" s="7">
        <v>97282</v>
      </c>
      <c r="C11" s="7">
        <v>2306792476920.5601</v>
      </c>
      <c r="D11" s="8">
        <f>(C11-C10)/C10</f>
        <v>0.21039451928934616</v>
      </c>
      <c r="E11" s="8">
        <f>(C11-'2013'!C11)/'2013'!C11</f>
        <v>0.81911747282917124</v>
      </c>
    </row>
    <row r="12" spans="1:5" ht="15.75" x14ac:dyDescent="0.25">
      <c r="A12" s="5" t="s">
        <v>11</v>
      </c>
      <c r="B12" s="7">
        <v>87280</v>
      </c>
      <c r="C12" s="7">
        <v>1553326418050.5598</v>
      </c>
      <c r="D12" s="8">
        <f>(C12-C11)/C11</f>
        <v>-0.3266293203261334</v>
      </c>
      <c r="E12" s="8">
        <f>(C12-'2013'!C12)/'2013'!C12</f>
        <v>0.29368592931828125</v>
      </c>
    </row>
    <row r="13" spans="1:5" ht="15.75" x14ac:dyDescent="0.25">
      <c r="A13" s="5" t="s">
        <v>12</v>
      </c>
      <c r="B13" s="7">
        <v>91993</v>
      </c>
      <c r="C13" s="7">
        <v>1905409745772.3103</v>
      </c>
      <c r="D13" s="8">
        <f>(C13-C12)/C12</f>
        <v>0.22666409560175935</v>
      </c>
      <c r="E13" s="8">
        <f>(C13-'2013'!C13)/'2013'!C13</f>
        <v>0.36388448565235115</v>
      </c>
    </row>
    <row r="14" spans="1:5" ht="15.75" x14ac:dyDescent="0.25">
      <c r="A14" s="5" t="s">
        <v>13</v>
      </c>
      <c r="B14" s="7">
        <v>102095</v>
      </c>
      <c r="C14" s="7">
        <v>2318857131324.6001</v>
      </c>
      <c r="D14" s="8">
        <f>(C14-C13)/C13</f>
        <v>0.21698607686333063</v>
      </c>
      <c r="E14" s="8">
        <f>(C14-'2013'!C14)/'2013'!C14</f>
        <v>0.29407851671282315</v>
      </c>
    </row>
    <row r="15" spans="1:5" x14ac:dyDescent="0.25">
      <c r="A15" s="9" t="s">
        <v>14</v>
      </c>
      <c r="B15" s="2">
        <f>SUM(B3:B14)</f>
        <v>1123000</v>
      </c>
      <c r="C15" s="2">
        <f>SUM(C3:C14)</f>
        <v>21468319796939.484</v>
      </c>
      <c r="D15" s="2"/>
      <c r="E15" s="2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6"/>
  <sheetViews>
    <sheetView workbookViewId="0">
      <selection activeCell="B2" sqref="B2:E2"/>
    </sheetView>
  </sheetViews>
  <sheetFormatPr defaultColWidth="9" defaultRowHeight="15" x14ac:dyDescent="0.25"/>
  <cols>
    <col min="1" max="1" width="21.5703125" style="3" customWidth="1"/>
    <col min="2" max="4" width="26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0.75" customHeight="1" x14ac:dyDescent="0.25">
      <c r="A2" s="4" t="s">
        <v>23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85660</v>
      </c>
      <c r="C3" s="7">
        <v>2019481454845.1101</v>
      </c>
      <c r="D3" s="8">
        <f>(C3-'2014'!C14)/'2014'!C14</f>
        <v>-0.1291048389464502</v>
      </c>
      <c r="E3" s="8">
        <f>(C3-'2014'!C3)/'2014'!C3</f>
        <v>0.22200893001934818</v>
      </c>
    </row>
    <row r="4" spans="1:5" ht="15.75" x14ac:dyDescent="0.25">
      <c r="A4" s="5" t="s">
        <v>3</v>
      </c>
      <c r="B4" s="7">
        <v>89881</v>
      </c>
      <c r="C4" s="7">
        <v>2075430987447.5198</v>
      </c>
      <c r="D4" s="8">
        <f t="shared" ref="D4:D13" si="0">(C4-C3)/C3</f>
        <v>2.7704900417964411E-2</v>
      </c>
      <c r="E4" s="8">
        <f>(C4-'2014'!C4)/'2014'!C4</f>
        <v>0.2110549334279338</v>
      </c>
    </row>
    <row r="5" spans="1:5" ht="15.75" x14ac:dyDescent="0.25">
      <c r="A5" s="5" t="s">
        <v>17</v>
      </c>
      <c r="B5" s="7">
        <v>107992</v>
      </c>
      <c r="C5" s="7">
        <v>2567440901886.8403</v>
      </c>
      <c r="D5" s="8">
        <f t="shared" si="0"/>
        <v>0.23706397245442579</v>
      </c>
      <c r="E5" s="8">
        <f>(C5-'2014'!C5)/'2014'!C5</f>
        <v>0.60755851658980575</v>
      </c>
    </row>
    <row r="6" spans="1:5" ht="15.75" x14ac:dyDescent="0.25">
      <c r="A6" s="5" t="s">
        <v>5</v>
      </c>
      <c r="B6" s="7">
        <v>97598</v>
      </c>
      <c r="C6" s="7">
        <v>2186196039090.5601</v>
      </c>
      <c r="D6" s="8">
        <f t="shared" si="0"/>
        <v>-0.14849216685614819</v>
      </c>
      <c r="E6" s="8">
        <f>(C6-'2014'!C6)/'2014'!C6</f>
        <v>0.28473894144181994</v>
      </c>
    </row>
    <row r="7" spans="1:5" ht="15.75" x14ac:dyDescent="0.25">
      <c r="A7" s="5" t="s">
        <v>6</v>
      </c>
      <c r="B7" s="7">
        <v>98211</v>
      </c>
      <c r="C7" s="7">
        <v>2117844496972.6699</v>
      </c>
      <c r="D7" s="8">
        <f t="shared" si="0"/>
        <v>-3.1265056241856437E-2</v>
      </c>
      <c r="E7" s="8">
        <f>(C7-'2014'!C7)/'2014'!C7</f>
        <v>0.35626597978452179</v>
      </c>
    </row>
    <row r="8" spans="1:5" ht="15.75" x14ac:dyDescent="0.25">
      <c r="A8" s="5" t="s">
        <v>7</v>
      </c>
      <c r="B8" s="7">
        <v>98711</v>
      </c>
      <c r="C8" s="7">
        <v>2202345830252.1997</v>
      </c>
      <c r="D8" s="8">
        <f t="shared" si="0"/>
        <v>3.9899687347356855E-2</v>
      </c>
      <c r="E8" s="8">
        <f>(C8-'2014'!C8)/'2014'!C8</f>
        <v>0.39020942540519765</v>
      </c>
    </row>
    <row r="9" spans="1:5" ht="15.75" x14ac:dyDescent="0.25">
      <c r="A9" s="5" t="s">
        <v>8</v>
      </c>
      <c r="B9" s="7">
        <v>95908</v>
      </c>
      <c r="C9" s="7">
        <v>2393899511384.6201</v>
      </c>
      <c r="D9" s="8">
        <f t="shared" si="0"/>
        <v>8.6977112541169257E-2</v>
      </c>
      <c r="E9" s="8">
        <f>(C9-'2014'!C9)/'2014'!C9</f>
        <v>0.43578908569707214</v>
      </c>
    </row>
    <row r="10" spans="1:5" ht="15.75" x14ac:dyDescent="0.25">
      <c r="A10" s="5" t="s">
        <v>9</v>
      </c>
      <c r="B10" s="7">
        <v>95856</v>
      </c>
      <c r="C10" s="7">
        <v>2368083508000.7603</v>
      </c>
      <c r="D10" s="8">
        <f t="shared" si="0"/>
        <v>-1.0784079808315767E-2</v>
      </c>
      <c r="E10" s="8">
        <f>(C10-'2014'!C10)/'2014'!C10</f>
        <v>0.24255446815483836</v>
      </c>
    </row>
    <row r="11" spans="1:5" ht="15.75" x14ac:dyDescent="0.25">
      <c r="A11" s="5" t="s">
        <v>10</v>
      </c>
      <c r="B11" s="7">
        <v>92231</v>
      </c>
      <c r="C11" s="7">
        <v>3152790155824.4902</v>
      </c>
      <c r="D11" s="8">
        <f t="shared" si="0"/>
        <v>0.33136781079406008</v>
      </c>
      <c r="E11" s="8">
        <f>(C11-'2014'!C11)/'2014'!C11</f>
        <v>0.36674199667639379</v>
      </c>
    </row>
    <row r="12" spans="1:5" ht="15.75" x14ac:dyDescent="0.25">
      <c r="A12" s="5" t="s">
        <v>11</v>
      </c>
      <c r="B12" s="7">
        <v>90573</v>
      </c>
      <c r="C12" s="7">
        <v>2601498988182.5396</v>
      </c>
      <c r="D12" s="8">
        <f t="shared" si="0"/>
        <v>-0.17485818604942382</v>
      </c>
      <c r="E12" s="8">
        <f>(C12-'2014'!C12)/'2014'!C12</f>
        <v>0.67479221234609965</v>
      </c>
    </row>
    <row r="13" spans="1:5" ht="15.75" x14ac:dyDescent="0.25">
      <c r="A13" s="5" t="s">
        <v>12</v>
      </c>
      <c r="B13" s="7">
        <v>100025</v>
      </c>
      <c r="C13" s="7">
        <v>2559111728344.6201</v>
      </c>
      <c r="D13" s="8">
        <f t="shared" si="0"/>
        <v>-1.6293398548477639E-2</v>
      </c>
      <c r="E13" s="8">
        <f>(C13-'2014'!C13)/'2014'!C13</f>
        <v>0.34307685474094601</v>
      </c>
    </row>
    <row r="14" spans="1:5" ht="15.75" x14ac:dyDescent="0.25">
      <c r="A14" s="5" t="s">
        <v>13</v>
      </c>
      <c r="B14" s="7">
        <v>103677</v>
      </c>
      <c r="C14" s="7">
        <v>2936416368350.5</v>
      </c>
      <c r="D14" s="8">
        <f>(C14-C13)/C13</f>
        <v>0.14743578243453329</v>
      </c>
      <c r="E14" s="8">
        <f>(C14-'2014'!C14)/'2014'!C14</f>
        <v>0.26632052000251161</v>
      </c>
    </row>
    <row r="15" spans="1:5" x14ac:dyDescent="0.25">
      <c r="A15" s="9" t="s">
        <v>14</v>
      </c>
      <c r="B15" s="2">
        <f>SUM(B3:B14)</f>
        <v>1156323</v>
      </c>
      <c r="C15" s="2">
        <f>SUM(C3:C14)</f>
        <v>29180539970582.434</v>
      </c>
      <c r="D15" s="2"/>
      <c r="E15" s="2"/>
    </row>
    <row r="16" spans="1:5" x14ac:dyDescent="0.25">
      <c r="C16" s="14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workbookViewId="0">
      <selection activeCell="B2" sqref="B2:E2"/>
    </sheetView>
  </sheetViews>
  <sheetFormatPr defaultColWidth="9" defaultRowHeight="15" x14ac:dyDescent="0.25"/>
  <cols>
    <col min="1" max="1" width="21.5703125" style="3" customWidth="1"/>
    <col min="2" max="4" width="26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1.5" x14ac:dyDescent="0.25">
      <c r="A2" s="4" t="s">
        <v>24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91225</v>
      </c>
      <c r="C3" s="7">
        <v>2352792482592.5698</v>
      </c>
      <c r="D3" s="8">
        <f>(C3-'2015'!C14)/'2015'!C14</f>
        <v>-0.19875379120222469</v>
      </c>
      <c r="E3" s="8">
        <f>(C3-'2015'!C3)/'2015'!C3</f>
        <v>0.16504782796979137</v>
      </c>
    </row>
    <row r="4" spans="1:5" ht="15.75" x14ac:dyDescent="0.25">
      <c r="A4" s="5" t="s">
        <v>3</v>
      </c>
      <c r="B4" s="7">
        <v>96625</v>
      </c>
      <c r="C4" s="7">
        <v>2480799319817.9502</v>
      </c>
      <c r="D4" s="8">
        <f t="shared" ref="D4:D14" si="0">(C4-C3)/C3</f>
        <v>5.4406344024156401E-2</v>
      </c>
      <c r="E4" s="8">
        <f>(C4-'2015'!C4)/'2015'!C4</f>
        <v>0.19531766405250356</v>
      </c>
    </row>
    <row r="5" spans="1:5" ht="15.75" x14ac:dyDescent="0.25">
      <c r="A5" s="5" t="s">
        <v>17</v>
      </c>
      <c r="B5" s="7">
        <v>107013</v>
      </c>
      <c r="C5" s="7">
        <v>3031315857487.7603</v>
      </c>
      <c r="D5" s="8">
        <f t="shared" si="0"/>
        <v>0.22191095155178006</v>
      </c>
      <c r="E5" s="8">
        <f>(C5-'2015'!C5)/'2015'!C5</f>
        <v>0.18067600125090053</v>
      </c>
    </row>
    <row r="6" spans="1:5" ht="15.75" x14ac:dyDescent="0.25">
      <c r="A6" s="5" t="s">
        <v>5</v>
      </c>
      <c r="B6" s="7">
        <v>96617</v>
      </c>
      <c r="C6" s="7">
        <v>2328657046672.0103</v>
      </c>
      <c r="D6" s="8">
        <f t="shared" si="0"/>
        <v>-0.23179993238912655</v>
      </c>
      <c r="E6" s="8">
        <f>(C6-'2015'!C6)/'2015'!C6</f>
        <v>6.5163875990148085E-2</v>
      </c>
    </row>
    <row r="7" spans="1:5" ht="15.75" x14ac:dyDescent="0.25">
      <c r="A7" s="5" t="s">
        <v>6</v>
      </c>
      <c r="B7" s="7">
        <v>108784</v>
      </c>
      <c r="C7" s="7">
        <v>3299601038941.7402</v>
      </c>
      <c r="D7" s="8">
        <f t="shared" si="0"/>
        <v>0.4169544818363658</v>
      </c>
      <c r="E7" s="8">
        <f>(C7-'2015'!C7)/'2015'!C7</f>
        <v>0.55799967545224383</v>
      </c>
    </row>
    <row r="8" spans="1:5" ht="15.75" x14ac:dyDescent="0.25">
      <c r="A8" s="5" t="s">
        <v>7</v>
      </c>
      <c r="B8" s="7">
        <v>108284</v>
      </c>
      <c r="C8" s="7">
        <v>2689052308415.3701</v>
      </c>
      <c r="D8" s="8">
        <f t="shared" si="0"/>
        <v>-0.18503713731469409</v>
      </c>
      <c r="E8" s="8">
        <f>(C8-'2015'!C8)/'2015'!C8</f>
        <v>0.22099457382105864</v>
      </c>
    </row>
    <row r="9" spans="1:5" ht="15.75" x14ac:dyDescent="0.25">
      <c r="A9" s="5" t="s">
        <v>8</v>
      </c>
      <c r="B9" s="7">
        <v>94793</v>
      </c>
      <c r="C9" s="7">
        <v>2533815727808.73</v>
      </c>
      <c r="D9" s="8">
        <f t="shared" si="0"/>
        <v>-5.7729104086532035E-2</v>
      </c>
      <c r="E9" s="8">
        <f>(C9-'2015'!C9)/'2015'!C9</f>
        <v>5.844698817085392E-2</v>
      </c>
    </row>
    <row r="10" spans="1:5" ht="15.75" x14ac:dyDescent="0.25">
      <c r="A10" s="5" t="s">
        <v>9</v>
      </c>
      <c r="B10" s="7">
        <v>107576</v>
      </c>
      <c r="C10" s="7">
        <v>3576072355764.27</v>
      </c>
      <c r="D10" s="8">
        <f t="shared" si="0"/>
        <v>0.41133876331918356</v>
      </c>
      <c r="E10" s="8">
        <f>(C10-'2015'!C10)/'2015'!C10</f>
        <v>0.5101124363571734</v>
      </c>
    </row>
    <row r="11" spans="1:5" ht="15.75" x14ac:dyDescent="0.25">
      <c r="A11" s="5" t="s">
        <v>10</v>
      </c>
      <c r="B11" s="7">
        <v>91246</v>
      </c>
      <c r="C11" s="7">
        <v>2812331336617.3096</v>
      </c>
      <c r="D11" s="8">
        <f t="shared" si="0"/>
        <v>-0.21356978918949626</v>
      </c>
      <c r="E11" s="8">
        <f>(C11-'2015'!C11)/'2015'!C11</f>
        <v>-0.1079865142874207</v>
      </c>
    </row>
    <row r="12" spans="1:5" ht="15.75" x14ac:dyDescent="0.25">
      <c r="A12" s="5" t="s">
        <v>11</v>
      </c>
      <c r="B12" s="7">
        <v>102487</v>
      </c>
      <c r="C12" s="7">
        <v>3220524635646.1206</v>
      </c>
      <c r="D12" s="8">
        <f t="shared" si="0"/>
        <v>0.14514409938616571</v>
      </c>
      <c r="E12" s="8">
        <f>(C12-'2015'!C12)/'2015'!C12</f>
        <v>0.23794960147036037</v>
      </c>
    </row>
    <row r="13" spans="1:5" ht="15.75" x14ac:dyDescent="0.25">
      <c r="A13" s="5" t="s">
        <v>12</v>
      </c>
      <c r="B13" s="7">
        <v>117704</v>
      </c>
      <c r="C13" s="7">
        <v>3685806448653.2998</v>
      </c>
      <c r="D13" s="8">
        <f t="shared" si="0"/>
        <v>0.14447391827320447</v>
      </c>
      <c r="E13" s="8">
        <f>(C13-'2015'!C13)/'2015'!C13</f>
        <v>0.44026788976403552</v>
      </c>
    </row>
    <row r="14" spans="1:5" ht="15.75" x14ac:dyDescent="0.25">
      <c r="A14" s="5" t="s">
        <v>13</v>
      </c>
      <c r="B14" s="7">
        <v>113428</v>
      </c>
      <c r="C14" s="7">
        <v>2519851046612.8501</v>
      </c>
      <c r="D14" s="8">
        <f t="shared" si="0"/>
        <v>-0.31633657878765181</v>
      </c>
      <c r="E14" s="8">
        <f>(C14-'2015'!C14)/'2015'!C14</f>
        <v>-0.14186180346476238</v>
      </c>
    </row>
    <row r="15" spans="1:5" x14ac:dyDescent="0.25">
      <c r="A15" s="9" t="s">
        <v>14</v>
      </c>
      <c r="B15" s="2">
        <f>SUM(B3:B14)</f>
        <v>1235782</v>
      </c>
      <c r="C15" s="2">
        <f>SUM(C3:C14)</f>
        <v>34530619605029.98</v>
      </c>
      <c r="D15" s="2"/>
      <c r="E15" s="2"/>
    </row>
    <row r="16" spans="1:5" x14ac:dyDescent="0.25">
      <c r="C16" s="14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"/>
  <sheetViews>
    <sheetView workbookViewId="0">
      <selection activeCell="B2" sqref="B2:E2"/>
    </sheetView>
  </sheetViews>
  <sheetFormatPr defaultColWidth="9" defaultRowHeight="15" x14ac:dyDescent="0.25"/>
  <cols>
    <col min="1" max="1" width="21.5703125" style="3" customWidth="1"/>
    <col min="2" max="2" width="26" style="3" customWidth="1"/>
    <col min="3" max="3" width="35.42578125" style="3" customWidth="1"/>
    <col min="4" max="4" width="34.5703125" style="3" customWidth="1"/>
    <col min="5" max="5" width="42.7109375" style="3" customWidth="1"/>
    <col min="6" max="7" width="9" style="3"/>
    <col min="8" max="8" width="21.140625" style="3" customWidth="1"/>
    <col min="9" max="9" width="31.5703125" style="3" customWidth="1"/>
    <col min="10" max="10" width="38.140625" style="3" customWidth="1"/>
    <col min="11" max="16384" width="9" style="3"/>
  </cols>
  <sheetData>
    <row r="1" spans="1:5" s="1" customFormat="1" ht="22.5" customHeight="1" x14ac:dyDescent="0.25">
      <c r="A1" s="19" t="s">
        <v>0</v>
      </c>
      <c r="B1" s="20"/>
      <c r="C1" s="20"/>
      <c r="D1" s="20"/>
      <c r="E1" s="20"/>
    </row>
    <row r="2" spans="1:5" ht="31.5" x14ac:dyDescent="0.25">
      <c r="A2" s="4" t="s">
        <v>29</v>
      </c>
      <c r="B2" s="4" t="s">
        <v>41</v>
      </c>
      <c r="C2" s="4" t="s">
        <v>42</v>
      </c>
      <c r="D2" s="4" t="s">
        <v>21</v>
      </c>
      <c r="E2" s="4" t="s">
        <v>43</v>
      </c>
    </row>
    <row r="3" spans="1:5" ht="15.75" x14ac:dyDescent="0.25">
      <c r="A3" s="5" t="s">
        <v>2</v>
      </c>
      <c r="B3" s="7">
        <v>113389</v>
      </c>
      <c r="C3" s="7">
        <v>3742153656038.9204</v>
      </c>
      <c r="D3" s="8">
        <f>(C3-'2016'!C14)/'2016'!C14</f>
        <v>0.48506938974391883</v>
      </c>
      <c r="E3" s="8">
        <f>(C3-'2016'!C3)/'2016'!C3</f>
        <v>0.5905158163015708</v>
      </c>
    </row>
    <row r="4" spans="1:5" ht="15.75" x14ac:dyDescent="0.25">
      <c r="A4" s="5" t="s">
        <v>3</v>
      </c>
      <c r="B4" s="7">
        <v>109247</v>
      </c>
      <c r="C4" s="7">
        <v>3654350335418.9199</v>
      </c>
      <c r="D4" s="8">
        <f>(C4-C3)/C3</f>
        <v>-2.3463312490738433E-2</v>
      </c>
      <c r="E4" s="8">
        <f>(C4-'2016'!C4)/'2016'!C4</f>
        <v>0.47305358648965168</v>
      </c>
    </row>
    <row r="5" spans="1:5" ht="15.75" x14ac:dyDescent="0.25">
      <c r="A5" s="5" t="s">
        <v>17</v>
      </c>
      <c r="B5" s="7">
        <v>122188</v>
      </c>
      <c r="C5" s="7">
        <v>2975246737053.5298</v>
      </c>
      <c r="D5" s="8">
        <f t="shared" ref="D5:D14" si="0">(C5-C4)/C4</f>
        <v>-0.18583428955438133</v>
      </c>
      <c r="E5" s="8">
        <f>(C5-'2016'!C5)/'2016'!C5</f>
        <v>-1.8496627560513748E-2</v>
      </c>
    </row>
    <row r="6" spans="1:5" ht="15.75" x14ac:dyDescent="0.25">
      <c r="A6" s="5" t="s">
        <v>5</v>
      </c>
      <c r="B6" s="7">
        <v>107206</v>
      </c>
      <c r="C6" s="7">
        <v>2556229355108.1597</v>
      </c>
      <c r="D6" s="8">
        <f t="shared" si="0"/>
        <v>-0.14083449843905543</v>
      </c>
      <c r="E6" s="8">
        <f>(C6-'2016'!C6)/'2016'!C6</f>
        <v>9.7726845935249829E-2</v>
      </c>
    </row>
    <row r="7" spans="1:5" ht="15.75" x14ac:dyDescent="0.25">
      <c r="A7" s="5" t="s">
        <v>6</v>
      </c>
      <c r="B7" s="7">
        <v>125904</v>
      </c>
      <c r="C7" s="7">
        <v>2926830283663.9707</v>
      </c>
      <c r="D7" s="8">
        <f t="shared" si="0"/>
        <v>0.14497952924890423</v>
      </c>
      <c r="E7" s="8">
        <f>(C7-'2016'!C7)/'2016'!C7</f>
        <v>-0.11297449324277274</v>
      </c>
    </row>
    <row r="8" spans="1:5" ht="15.75" x14ac:dyDescent="0.25">
      <c r="A8" s="5" t="s">
        <v>7</v>
      </c>
      <c r="B8" s="7">
        <v>106977</v>
      </c>
      <c r="C8" s="7">
        <v>2315666630788.1201</v>
      </c>
      <c r="D8" s="8">
        <f t="shared" si="0"/>
        <v>-0.20881417562441015</v>
      </c>
      <c r="E8" s="8">
        <f>(C8-'2016'!C8)/'2016'!C8</f>
        <v>-0.13885400312174745</v>
      </c>
    </row>
    <row r="9" spans="1:5" ht="15.75" x14ac:dyDescent="0.25">
      <c r="A9" s="5" t="s">
        <v>8</v>
      </c>
      <c r="B9" s="7">
        <v>122349</v>
      </c>
      <c r="C9" s="7">
        <v>2747439847524.8403</v>
      </c>
      <c r="D9" s="8">
        <f t="shared" si="0"/>
        <v>0.18645741619110751</v>
      </c>
      <c r="E9" s="8">
        <f>(C9-'2016'!C9)/'2016'!C9</f>
        <v>8.4309256340773728E-2</v>
      </c>
    </row>
    <row r="10" spans="1:5" ht="15.75" x14ac:dyDescent="0.25">
      <c r="A10" s="5" t="s">
        <v>9</v>
      </c>
      <c r="B10" s="7">
        <v>135246</v>
      </c>
      <c r="C10" s="7">
        <v>2826404182315.3301</v>
      </c>
      <c r="D10" s="8">
        <f t="shared" si="0"/>
        <v>2.8741060468213148E-2</v>
      </c>
      <c r="E10" s="8">
        <f>(C10-'2016'!C10)/'2016'!C10</f>
        <v>-0.20963450927958716</v>
      </c>
    </row>
    <row r="11" spans="1:5" ht="15.75" x14ac:dyDescent="0.25">
      <c r="A11" s="5" t="s">
        <v>10</v>
      </c>
      <c r="B11" s="7">
        <v>115745</v>
      </c>
      <c r="C11" s="7">
        <v>2473249663136.7295</v>
      </c>
      <c r="D11" s="8">
        <f t="shared" si="0"/>
        <v>-0.12494834298232035</v>
      </c>
      <c r="E11" s="8">
        <f>(C11-'2016'!C11)/'2016'!C11</f>
        <v>-0.12056960325607641</v>
      </c>
    </row>
    <row r="12" spans="1:5" ht="15.75" x14ac:dyDescent="0.25">
      <c r="A12" s="5" t="s">
        <v>11</v>
      </c>
      <c r="B12" s="7">
        <v>154355</v>
      </c>
      <c r="C12" s="7">
        <v>2970810495394.8906</v>
      </c>
      <c r="D12" s="8">
        <f t="shared" si="0"/>
        <v>0.20117695341242803</v>
      </c>
      <c r="E12" s="8">
        <f>(C12-'2016'!C12)/'2016'!C12</f>
        <v>-7.7538341886066911E-2</v>
      </c>
    </row>
    <row r="13" spans="1:5" ht="15.75" x14ac:dyDescent="0.25">
      <c r="A13" s="5" t="s">
        <v>12</v>
      </c>
      <c r="B13" s="7">
        <v>153718</v>
      </c>
      <c r="C13" s="7">
        <v>2850854525912.5498</v>
      </c>
      <c r="D13" s="8">
        <f t="shared" si="0"/>
        <v>-4.0378196343484996E-2</v>
      </c>
      <c r="E13" s="8">
        <f>(C13-'2016'!C13)/'2016'!C13</f>
        <v>-0.22653167885302827</v>
      </c>
    </row>
    <row r="14" spans="1:5" ht="15.75" x14ac:dyDescent="0.25">
      <c r="A14" s="5" t="s">
        <v>13</v>
      </c>
      <c r="B14" s="7">
        <v>165935</v>
      </c>
      <c r="C14" s="7">
        <v>3235572036850.8999</v>
      </c>
      <c r="D14" s="8">
        <f t="shared" si="0"/>
        <v>0.13494813833589184</v>
      </c>
      <c r="E14" s="8">
        <f>(C14-'2016'!C14)/'2016'!C14</f>
        <v>0.28403305473159313</v>
      </c>
    </row>
    <row r="15" spans="1:5" x14ac:dyDescent="0.25">
      <c r="A15" s="9" t="s">
        <v>14</v>
      </c>
      <c r="B15" s="2">
        <f>SUM(B3:B14)</f>
        <v>1532259</v>
      </c>
      <c r="C15" s="2">
        <f>SUM(C3:C14)</f>
        <v>35274807749206.859</v>
      </c>
      <c r="D15" s="2"/>
      <c r="E15" s="2"/>
    </row>
    <row r="16" spans="1:5" x14ac:dyDescent="0.25">
      <c r="C16" s="14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10001</Type>
    <SequenceNumber>1100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Assembly>Microsoft.Office.Policy, Version=14.0.0.0,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Assembly>Microsoft.Office.Policy, Version=14.0.0.0, Culture=neutral, PublicKeyToken=71e9bce111e9429c</Assembly>
    <Class>Microsoft.Office.RecordsManagement.Internal.AuditHandler</Class>
    <Data/>
    <Filter/>
  </Receiver>
</spe:Receivers>
</file>

<file path=customXml/item2.xml><?xml version="1.0" encoding="utf-8"?>
<?mso-contentType ?>
<p:Policy xmlns:p="office.server.policy" id="" local="true">
  <p:Name>Item</p:Name>
  <p:Description/>
  <p:Statement/>
  <p:PolicyItems>
    <p:PolicyItem featureId="Microsoft.Office.RecordsManagement.PolicyFeatures.PolicyAudit" staticId="0x01|8138272" UniqueId="15643b98-5b8c-4cc6-8525-a1174df91319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E01A99758D784095183DEA5558F82C" ma:contentTypeVersion="6" ma:contentTypeDescription="Create a new document." ma:contentTypeScope="" ma:versionID="2513089d9d184dbbf39838ab4b2af9e2">
  <xsd:schema xmlns:xsd="http://www.w3.org/2001/XMLSchema" xmlns:xs="http://www.w3.org/2001/XMLSchema" xmlns:p="http://schemas.microsoft.com/office/2006/metadata/properties" xmlns:ns1="http://schemas.microsoft.com/sharepoint/v3" xmlns:ns2="072d50a4-417e-4159-b13a-96e55e655a9b" targetNamespace="http://schemas.microsoft.com/office/2006/metadata/properties" ma:root="true" ma:fieldsID="13217869a17f90f7c9dfc8b2b585d3ba" ns1:_="" ns2:_="">
    <xsd:import namespace="http://schemas.microsoft.com/sharepoint/v3"/>
    <xsd:import namespace="072d50a4-417e-4159-b13a-96e55e655a9b"/>
    <xsd:element name="properties">
      <xsd:complexType>
        <xsd:sequence>
          <xsd:element name="documentManagement">
            <xsd:complexType>
              <xsd:all>
                <xsd:element ref="ns2:Category"/>
                <xsd:element ref="ns1:_dlc_Exem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d50a4-417e-4159-b13a-96e55e655a9b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format="Dropdown" ma:internalName="Category">
      <xsd:simpleType>
        <xsd:restriction base="dms:Choice">
          <xsd:enumeration value="RTGS Statistics"/>
          <xsd:enumeration value="CCH Statistic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72d50a4-417e-4159-b13a-96e55e655a9b">RTGS Statistics</Category>
  </documentManagement>
</p:properties>
</file>

<file path=customXml/itemProps1.xml><?xml version="1.0" encoding="utf-8"?>
<ds:datastoreItem xmlns:ds="http://schemas.openxmlformats.org/officeDocument/2006/customXml" ds:itemID="{54A995AC-C4BF-4974-8C62-A675CCA6B86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4932A2A-F5C8-4101-BCB8-748F1ED41EB0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DE8EE88B-4A88-41AD-A690-4CDB47AC47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FBC5AA4-4A5C-4F91-90A6-D9A819FFB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2d50a4-417e-4159-b13a-96e55e655a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A8B4B56-0B5E-4AFE-8C7B-3E4469C59D26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072d50a4-417e-4159-b13a-96e55e655a9b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Annual Growth Percent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RTGS Statistics Report MonthValueVolume</dc:title>
  <dc:creator>fatma.salah</dc:creator>
  <cp:lastModifiedBy>Basant El Gamal</cp:lastModifiedBy>
  <dcterms:created xsi:type="dcterms:W3CDTF">2012-07-15T11:16:11Z</dcterms:created>
  <dcterms:modified xsi:type="dcterms:W3CDTF">2025-01-02T14:18:13Z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0x01010070E01A99758D784095183DEA5558F82C</vt:lpwstr>
  </property>
</Properties>
</file>